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D:\РАБОТА\КАЛЬКУЛЯЦИИ и расч матер по платным услугам\ПРЕЙСКУРАНТЫ\Новые цены 2025год\"/>
    </mc:Choice>
  </mc:AlternateContent>
  <xr:revisionPtr revIDLastSave="0" documentId="13_ncr:1_{EBDA6358-C172-4042-BD8D-1BD64F8C4618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тариф" sheetId="2" r:id="rId1"/>
    <sheet name="Прейск" sheetId="1" r:id="rId2"/>
    <sheet name="Прейск (2)" sheetId="3" r:id="rId3"/>
    <sheet name="Прейск (3)" sheetId="4" r:id="rId4"/>
  </sheets>
  <definedNames>
    <definedName name="_xlnm.Print_Area" localSheetId="1">Прейск!$A$1:$E$209</definedName>
    <definedName name="_xlnm.Print_Area" localSheetId="2">'Прейск (2)'!$A$1:$E$116</definedName>
    <definedName name="_xlnm.Print_Area" localSheetId="3">'Прейск (3)'!$A$1:$E$23</definedName>
  </definedNames>
  <calcPr calcId="191029"/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2" i="4"/>
  <c r="H186" i="1"/>
  <c r="H187" i="1"/>
  <c r="H182" i="1"/>
  <c r="H171" i="1"/>
  <c r="H172" i="1"/>
  <c r="H173" i="1"/>
  <c r="H174" i="1"/>
  <c r="H175" i="1"/>
  <c r="H176" i="1"/>
  <c r="H177" i="1"/>
  <c r="H178" i="1"/>
  <c r="H179" i="1"/>
  <c r="H167" i="1"/>
  <c r="H168" i="1"/>
  <c r="H169" i="1"/>
  <c r="H170" i="1"/>
  <c r="H165" i="1"/>
  <c r="H162" i="1"/>
  <c r="H163" i="1"/>
  <c r="H153" i="1"/>
  <c r="H154" i="1"/>
  <c r="H156" i="1"/>
  <c r="H157" i="1"/>
  <c r="H137" i="1"/>
  <c r="H138" i="1"/>
  <c r="H139" i="1"/>
  <c r="H135" i="1"/>
  <c r="H132" i="1"/>
  <c r="H133" i="1"/>
  <c r="H128" i="1"/>
  <c r="H129" i="1"/>
  <c r="H115" i="1"/>
  <c r="H116" i="1"/>
  <c r="H117" i="1"/>
  <c r="H118" i="1"/>
  <c r="H119" i="1"/>
  <c r="H120" i="1"/>
  <c r="H121" i="1"/>
  <c r="H122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1" i="1"/>
  <c r="G142" i="1"/>
  <c r="G143" i="1"/>
  <c r="G144" i="1"/>
  <c r="G145" i="1"/>
  <c r="G146" i="1"/>
  <c r="G147" i="1"/>
  <c r="G148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1" i="1"/>
  <c r="G182" i="1"/>
  <c r="G183" i="1"/>
  <c r="G184" i="1"/>
  <c r="G185" i="1"/>
  <c r="G186" i="1"/>
  <c r="G187" i="1"/>
  <c r="G109" i="1"/>
  <c r="G53" i="1" l="1"/>
  <c r="G203" i="1" l="1"/>
  <c r="G201" i="1"/>
  <c r="G195" i="1"/>
  <c r="G196" i="1"/>
  <c r="G194" i="1"/>
  <c r="G20" i="1"/>
  <c r="G21" i="1"/>
  <c r="G22" i="1"/>
  <c r="G23" i="1"/>
  <c r="G24" i="1"/>
  <c r="G19" i="1"/>
  <c r="D140" i="1"/>
  <c r="D123" i="1"/>
  <c r="D92" i="1"/>
  <c r="D94" i="3" s="1"/>
  <c r="D84" i="3"/>
  <c r="D85" i="3"/>
  <c r="D86" i="3"/>
  <c r="D87" i="3"/>
  <c r="D88" i="3"/>
  <c r="D89" i="3"/>
  <c r="D90" i="3"/>
  <c r="D91" i="3"/>
  <c r="D92" i="3"/>
  <c r="D83" i="3"/>
  <c r="E123" i="1"/>
  <c r="E124" i="1"/>
  <c r="E140" i="1"/>
  <c r="H140" i="1" s="1"/>
  <c r="E180" i="1"/>
  <c r="E188" i="1"/>
  <c r="G27" i="1"/>
  <c r="G28" i="1"/>
  <c r="G29" i="1"/>
  <c r="G30" i="1"/>
  <c r="G31" i="1"/>
  <c r="G32" i="1"/>
  <c r="G33" i="1"/>
  <c r="G34" i="1"/>
  <c r="G35" i="1"/>
  <c r="G39" i="1"/>
  <c r="G40" i="1"/>
  <c r="G41" i="1"/>
  <c r="G42" i="1"/>
  <c r="G43" i="1"/>
  <c r="G44" i="1"/>
  <c r="G46" i="1"/>
  <c r="G47" i="1"/>
  <c r="G48" i="1"/>
  <c r="G50" i="1"/>
  <c r="G57" i="1"/>
  <c r="G58" i="1"/>
  <c r="G59" i="1"/>
  <c r="G60" i="1"/>
  <c r="G62" i="1"/>
  <c r="G63" i="1"/>
  <c r="G64" i="1"/>
  <c r="G65" i="1"/>
  <c r="G66" i="1"/>
  <c r="G67" i="1"/>
  <c r="G68" i="1"/>
  <c r="G69" i="1"/>
  <c r="G70" i="1"/>
  <c r="G72" i="1"/>
  <c r="G73" i="1"/>
  <c r="G76" i="1"/>
  <c r="G78" i="1"/>
  <c r="G81" i="1"/>
  <c r="G82" i="1"/>
  <c r="G83" i="1"/>
  <c r="G84" i="1"/>
  <c r="G85" i="1"/>
  <c r="G86" i="1"/>
  <c r="G87" i="1"/>
  <c r="G88" i="1"/>
  <c r="G89" i="1"/>
  <c r="G90" i="1"/>
  <c r="D124" i="1"/>
  <c r="G124" i="1" s="1"/>
  <c r="D149" i="1"/>
  <c r="G149" i="1" s="1"/>
  <c r="D180" i="1"/>
  <c r="G180" i="1" s="1"/>
  <c r="D188" i="1"/>
  <c r="I97" i="2"/>
  <c r="I98" i="2"/>
  <c r="D121" i="2"/>
  <c r="E121" i="2"/>
  <c r="D137" i="2"/>
  <c r="E137" i="2"/>
  <c r="D147" i="2"/>
  <c r="D180" i="2"/>
  <c r="E180" i="2"/>
  <c r="D181" i="2"/>
  <c r="E181" i="2"/>
  <c r="D188" i="2"/>
  <c r="D95" i="1" l="1"/>
  <c r="G95" i="1" s="1"/>
  <c r="G140" i="1"/>
  <c r="D94" i="1"/>
  <c r="G94" i="1" s="1"/>
  <c r="G123" i="1"/>
  <c r="D96" i="3"/>
  <c r="G92" i="1"/>
  <c r="D97" i="3"/>
  <c r="D103" i="1" l="1"/>
  <c r="G103" i="1" s="1"/>
  <c r="D100" i="1"/>
  <c r="G100" i="1" s="1"/>
  <c r="D97" i="1"/>
  <c r="G97" i="1" s="1"/>
  <c r="D102" i="1"/>
  <c r="G102" i="1" s="1"/>
  <c r="D98" i="1"/>
  <c r="G98" i="1" s="1"/>
  <c r="I101" i="3"/>
  <c r="I100" i="3"/>
  <c r="D104" i="3"/>
  <c r="D102" i="3"/>
  <c r="D100" i="3"/>
  <c r="D99" i="3"/>
  <c r="D105" i="3"/>
</calcChain>
</file>

<file path=xl/sharedStrings.xml><?xml version="1.0" encoding="utf-8"?>
<sst xmlns="http://schemas.openxmlformats.org/spreadsheetml/2006/main" count="1200" uniqueCount="406">
  <si>
    <t>№ п/п</t>
  </si>
  <si>
    <t>Единица измерения</t>
  </si>
  <si>
    <t>1.</t>
  </si>
  <si>
    <t>Гинекологические манипуляции и процедуры</t>
  </si>
  <si>
    <t>Гинекологический массаж</t>
  </si>
  <si>
    <t>Процедура</t>
  </si>
  <si>
    <t>2.</t>
  </si>
  <si>
    <t>Гинекологические операции</t>
  </si>
  <si>
    <t>2.1.</t>
  </si>
  <si>
    <t>Введение  внутриматочного средства контрацепции</t>
  </si>
  <si>
    <t>Операция</t>
  </si>
  <si>
    <t>2.2.</t>
  </si>
  <si>
    <t>Удаление внутриматочного  средства контрацепции</t>
  </si>
  <si>
    <t>2.3.</t>
  </si>
  <si>
    <t>2.4.</t>
  </si>
  <si>
    <t>Медицинский аборт с обследованием и обезболиванием</t>
  </si>
  <si>
    <t>Наименование платных медицинских услуг</t>
  </si>
  <si>
    <t>1.1.</t>
  </si>
  <si>
    <t xml:space="preserve"> 1.</t>
  </si>
  <si>
    <t>Выполнение массажных процедур механическим воздействием руками</t>
  </si>
  <si>
    <t>Массаж шеи</t>
  </si>
  <si>
    <t>1.2.</t>
  </si>
  <si>
    <t>Массаж воротниковой зоны (задней поверхности шеи, спина до уровня 4-го грудного позвонка, передней поверхности грудной клетки до 2-го ребра)</t>
  </si>
  <si>
    <t>1.3.</t>
  </si>
  <si>
    <t>Массаж верхней конечности</t>
  </si>
  <si>
    <t>1.4.</t>
  </si>
  <si>
    <t>Массаж  лучезапястного сустава (проксимального отдела кисти, области лучезапястного  сустава и предплечья)</t>
  </si>
  <si>
    <t>1.5.</t>
  </si>
  <si>
    <t>Массаж кисти и предплечья</t>
  </si>
  <si>
    <t>1.6.</t>
  </si>
  <si>
    <t>Массаж области  грудной клетки (области передней поверхности грудной клетки от передних границ  надплечий до реберных дуг и области спины от 7-го до 1-го поясничного позвонка)</t>
  </si>
  <si>
    <t>1.7.</t>
  </si>
  <si>
    <t xml:space="preserve">Массаж пояснично – крестцовой  области  (от 1-го поясничного позвонка до нижних ягодичных складок) </t>
  </si>
  <si>
    <t>1.8.</t>
  </si>
  <si>
    <t>Массаж нижней конечности и поясницы (области стопы, голени, бедра, ягодичной и пояснично-крестцовой области)</t>
  </si>
  <si>
    <t>1.9.</t>
  </si>
  <si>
    <t xml:space="preserve">Массаж коленного сустава (верхней трети голени, области  коленного  сустава и нижней трети бедра) </t>
  </si>
  <si>
    <t>Массаж</t>
  </si>
  <si>
    <t>1.1.1.</t>
  </si>
  <si>
    <t>1.1.2.</t>
  </si>
  <si>
    <t>1.1.3.</t>
  </si>
  <si>
    <t>1.1.4.</t>
  </si>
  <si>
    <t>Ультразвуковая диагностика:</t>
  </si>
  <si>
    <t>Ультразвуковое исследование органов брюшной полости:</t>
  </si>
  <si>
    <t>Печень, желчный пузырь без определения функции</t>
  </si>
  <si>
    <t>Печень, желчный пузырь с определением функции</t>
  </si>
  <si>
    <t>Поджелудочная железа</t>
  </si>
  <si>
    <t>Селезенка</t>
  </si>
  <si>
    <t>Ультразвуковое исследование органов мочеполовой системы:</t>
  </si>
  <si>
    <t>1.2.1.</t>
  </si>
  <si>
    <t>Почки и надпочечники</t>
  </si>
  <si>
    <t>1.2.2.</t>
  </si>
  <si>
    <t>Мочевой пузырь</t>
  </si>
  <si>
    <t>1.2.3.</t>
  </si>
  <si>
    <t>Мочевой пузырь с определением остаточной мочи</t>
  </si>
  <si>
    <t>1.2.4.</t>
  </si>
  <si>
    <t>Почки, надпочечники и мочевой пузырь</t>
  </si>
  <si>
    <t>1.2.5.</t>
  </si>
  <si>
    <t>Почки, надпочечники и мочевой пузырь с определением остаточной мочи</t>
  </si>
  <si>
    <t>1.2.6.</t>
  </si>
  <si>
    <t>Предстательная железа с мочевым пузырем и определением остаточной мочи</t>
  </si>
  <si>
    <t>1.2.7.</t>
  </si>
  <si>
    <t>Органы брюшной полости и почки (печень и желчный пузырь без определения функции, поджелудочная железа, селезенка, почки и надпочечники, кишечник без заполнения жидкостью)</t>
  </si>
  <si>
    <t>Ультразвуковое исследование других органов:</t>
  </si>
  <si>
    <t>1.3.1.</t>
  </si>
  <si>
    <t>Щитовидная железа с лимфатическими поверхностными узлами</t>
  </si>
  <si>
    <t>1.3.2.</t>
  </si>
  <si>
    <t>Молочные железы с лимфатическими поверхностными узлами</t>
  </si>
  <si>
    <t>Ультразвуковая диагностика</t>
  </si>
  <si>
    <t>Матка и придатки с мочевым пузырем (трансабдоминально)</t>
  </si>
  <si>
    <t>Матка и придатки с (трансвагинально)</t>
  </si>
  <si>
    <t>1.2.8.</t>
  </si>
  <si>
    <t>1.2.9.</t>
  </si>
  <si>
    <t>Исследование</t>
  </si>
  <si>
    <t>Примечание: В тарифах не учтена стоимость лекарственных средств изделий медицинского назначения и других материалов, которые оплачиваются заказчиком дополнительно.</t>
  </si>
  <si>
    <t xml:space="preserve">УТВЕРЖДАЮ </t>
  </si>
  <si>
    <t>УЗ "Краснопольская ЦРБ"</t>
  </si>
  <si>
    <t>ПРЕЙСКУРАНТ</t>
  </si>
  <si>
    <t xml:space="preserve">на платные медицинские услуги по УЗ "Краснопольская ЦРБ" </t>
  </si>
  <si>
    <t>(для граждан Республики Беларусь)</t>
  </si>
  <si>
    <t>Гинекология</t>
  </si>
  <si>
    <t>Вакуум - мини - аборт с обезболиванием</t>
  </si>
  <si>
    <t>Лабораторная диагностика</t>
  </si>
  <si>
    <t>забор крови из вены</t>
  </si>
  <si>
    <t>ИТОГО</t>
  </si>
  <si>
    <t>Лучевая диагностика (рентгенологические исследования)</t>
  </si>
  <si>
    <t>Лучевая диагностика:</t>
  </si>
  <si>
    <t>рентгенологические исследования:</t>
  </si>
  <si>
    <t>рентгенологические исследования органов грудной полости:</t>
  </si>
  <si>
    <t>1.1.1.1.</t>
  </si>
  <si>
    <t>флюорография профилактическая:</t>
  </si>
  <si>
    <t>1.1.1.1.1.</t>
  </si>
  <si>
    <t>в одной проекции</t>
  </si>
  <si>
    <t>1.1.1.1.2.</t>
  </si>
  <si>
    <t>в двух проекциях</t>
  </si>
  <si>
    <t>1.1.1.2.</t>
  </si>
  <si>
    <t>анализ флюорограммы врачом</t>
  </si>
  <si>
    <t>Экономист</t>
  </si>
  <si>
    <t>Главный врач</t>
  </si>
  <si>
    <t>Наркология</t>
  </si>
  <si>
    <t>1.1.5.</t>
  </si>
  <si>
    <t>1.1.6.</t>
  </si>
  <si>
    <t>Лечение псхических и поведенческих расстройств вследствие употребления психоактивных веществ</t>
  </si>
  <si>
    <t>Лечение синдрома отмены алкоголя</t>
  </si>
  <si>
    <t>Лечение синдрома отмены алкоголя (медикоментозное)</t>
  </si>
  <si>
    <t>Курс</t>
  </si>
  <si>
    <t>Активная антиалкогольная терапия с применением мотивированного внушения в гипнотическом состоянии</t>
  </si>
  <si>
    <t>Курс 2 недели</t>
  </si>
  <si>
    <t>Активная антиалкогольная терапия сенсибилизирующими препаратами</t>
  </si>
  <si>
    <t>Имплантация препарата "Эспераль"</t>
  </si>
  <si>
    <t>Внутривенное введение препаратов ("дисульфирам, плацебо")</t>
  </si>
  <si>
    <t>Манипуляция</t>
  </si>
  <si>
    <t>Метод комплексной психотерапии с применением микроволновой резонансной терапии "МРТ" в лечении и профилактики алкогольной зависимости</t>
  </si>
  <si>
    <t>Сеанс</t>
  </si>
  <si>
    <t>Медицинские манипуляции для больных наркологического профиля</t>
  </si>
  <si>
    <t>Инъекция внутривенная для больных наркологического профиля</t>
  </si>
  <si>
    <t>Внутримышечная или подкожная инъекция для больных наркологического профиля</t>
  </si>
  <si>
    <t>Внутривенное капельное введение солевых растворов для больных наркологического профиля</t>
  </si>
  <si>
    <t>Медицинское освидетельствование</t>
  </si>
  <si>
    <t>Освидетельствование для установления факта употребления алкоголя, наркотических и токсикоманических средств и состояния опьянения</t>
  </si>
  <si>
    <t>Консультации врачей-специалистов</t>
  </si>
  <si>
    <t>Консультация врачей-специалистов:</t>
  </si>
  <si>
    <t>Врача специалиста второй квалификационной категории:</t>
  </si>
  <si>
    <t>терапевтического профиля</t>
  </si>
  <si>
    <t>хирургического профиля</t>
  </si>
  <si>
    <t>Врача специалиста первой квалификационной категории:</t>
  </si>
  <si>
    <t>Консультация</t>
  </si>
  <si>
    <t>Профилактические и обязательные медицинские осмотры граждан</t>
  </si>
  <si>
    <t>Осмотры специалистами</t>
  </si>
  <si>
    <t>врачом-терапевтом</t>
  </si>
  <si>
    <t>врачом-оториноларингологом</t>
  </si>
  <si>
    <t>врачом-хирургом</t>
  </si>
  <si>
    <t>врачом-акушером-гинекологом</t>
  </si>
  <si>
    <t>врачом-психиатром-наркологом</t>
  </si>
  <si>
    <t>врачом-стоматологом</t>
  </si>
  <si>
    <t>вынесение врачом-специалистом заключительного экспертного решения</t>
  </si>
  <si>
    <t>Осмотр</t>
  </si>
  <si>
    <t>Услуга</t>
  </si>
  <si>
    <t>врачом-фтизиатром</t>
  </si>
  <si>
    <t>регистрация освидетельствуемого медицинским регистратором</t>
  </si>
  <si>
    <t>Функциональные исследования</t>
  </si>
  <si>
    <t>Медицинское (пере)освидетельствование кандидатов в водители механических транспортных средств (за исключением колесных тракторов)</t>
  </si>
  <si>
    <t>для мужчин</t>
  </si>
  <si>
    <t>для женщин</t>
  </si>
  <si>
    <t>Профилактический осмотр к владению оружием</t>
  </si>
  <si>
    <t xml:space="preserve">Профилактический осмотр для поступления в высшие, средне-специальные, профессионально-технические учреждения </t>
  </si>
  <si>
    <t>врачом-офтальмологом</t>
  </si>
  <si>
    <t>врачом-неврологом</t>
  </si>
  <si>
    <t>Освидетельст-вование</t>
  </si>
  <si>
    <t>_________ Г.Э.Морозова</t>
  </si>
  <si>
    <t>для женщин и мужчин</t>
  </si>
  <si>
    <t>электрокадиограмма в 12 отведениях без функциональных проб</t>
  </si>
  <si>
    <t>Функциональная диагностика:</t>
  </si>
  <si>
    <t>Функциональная диагностика (электрокардиологические исследования)</t>
  </si>
  <si>
    <t>электрокардиограмма в 12 отедениях:</t>
  </si>
  <si>
    <t>электрокардиологические исследования:</t>
  </si>
  <si>
    <t>электрокардиограмма в 12 отведениях без функциональных проб</t>
  </si>
  <si>
    <t>пипетирование:</t>
  </si>
  <si>
    <t xml:space="preserve">стеклянными пипетками        </t>
  </si>
  <si>
    <t>регистрация (предварительная регистрация и окончательная) материала, паспортных данных пациента и результатов исследования в журналах и бланках или посредством персональной электронной вычислительной машины</t>
  </si>
  <si>
    <t>взятие крови из пальца</t>
  </si>
  <si>
    <t>для всего спектра гематологических исследований в понятии "общий анализ крови", формулу включая лейкоцитарную формулу</t>
  </si>
  <si>
    <t>3.</t>
  </si>
  <si>
    <t>Гематологические исследования</t>
  </si>
  <si>
    <t>3.1.</t>
  </si>
  <si>
    <t>определение гемоглобина гемоглобин-цианидным методом</t>
  </si>
  <si>
    <t>3.2.</t>
  </si>
  <si>
    <t>3.7.</t>
  </si>
  <si>
    <t>3.8.</t>
  </si>
  <si>
    <t>подсчет лейкоцитов в счетной камере:</t>
  </si>
  <si>
    <t>3.8.1.</t>
  </si>
  <si>
    <t>для негематологических заболеваний</t>
  </si>
  <si>
    <t>3.9.</t>
  </si>
  <si>
    <t>подсчет лейкоцитарной формулы с описанием морфологии форменных элементов крови</t>
  </si>
  <si>
    <t>3.9.1.</t>
  </si>
  <si>
    <t>Общий анализ крови</t>
  </si>
  <si>
    <t>Единичное</t>
  </si>
  <si>
    <t>Каждое последующее</t>
  </si>
  <si>
    <t xml:space="preserve">подсчет эритроцитов в счетной камере </t>
  </si>
  <si>
    <t>оседания эритроцитов определение скорости</t>
  </si>
  <si>
    <t>Общий анализ мочи</t>
  </si>
  <si>
    <t>Общеклинические исследования</t>
  </si>
  <si>
    <t>исследование мочи:</t>
  </si>
  <si>
    <t>2.1.1.</t>
  </si>
  <si>
    <t xml:space="preserve">определение количества, цвета, прозрачности, наличия осадка, относительной плотности, pH </t>
  </si>
  <si>
    <t>2.1.2.</t>
  </si>
  <si>
    <t xml:space="preserve">обнаружение глюкозы экспресс-тестом </t>
  </si>
  <si>
    <t>2.1.3.</t>
  </si>
  <si>
    <t>обнаружение белка:</t>
  </si>
  <si>
    <t>2.1.3.1.</t>
  </si>
  <si>
    <t>экспресс-тестом</t>
  </si>
  <si>
    <t>2.1.4.</t>
  </si>
  <si>
    <t>определение белка:</t>
  </si>
  <si>
    <t>2.1.4.1.</t>
  </si>
  <si>
    <t xml:space="preserve">с сульфосалициловой кислотой </t>
  </si>
  <si>
    <t>2.1.10.</t>
  </si>
  <si>
    <t>микроскопическое исследование осадка</t>
  </si>
  <si>
    <t>2.1.10.1.</t>
  </si>
  <si>
    <t>в норме</t>
  </si>
  <si>
    <t>Анализ крови на RW</t>
  </si>
  <si>
    <t xml:space="preserve">полуавтоматическими дозаторами  </t>
  </si>
  <si>
    <t>8.17.</t>
  </si>
  <si>
    <t>Отдельные виды исследований и работ:</t>
  </si>
  <si>
    <t>8.17.4.</t>
  </si>
  <si>
    <t>реакция пассивной гемагглютинации с одним диагностикумом (РПГА):</t>
  </si>
  <si>
    <t>8.17.4.1.</t>
  </si>
  <si>
    <t>качественный метод</t>
  </si>
  <si>
    <t>Биохимический анализ крови</t>
  </si>
  <si>
    <t>5.</t>
  </si>
  <si>
    <t>5.2.</t>
  </si>
  <si>
    <t>5.2.1.</t>
  </si>
  <si>
    <t>5.2.2.</t>
  </si>
  <si>
    <t>5.2.4.</t>
  </si>
  <si>
    <t>5.2.4.1.</t>
  </si>
  <si>
    <t>5.2.5.</t>
  </si>
  <si>
    <t>5.2.5.2.</t>
  </si>
  <si>
    <t>5.2.6.</t>
  </si>
  <si>
    <t>5.2.10.</t>
  </si>
  <si>
    <t>5.2.12.</t>
  </si>
  <si>
    <t>5.2.13.</t>
  </si>
  <si>
    <t>5.2.14.</t>
  </si>
  <si>
    <t>5.2.15.</t>
  </si>
  <si>
    <t>5.2.16.</t>
  </si>
  <si>
    <t>5.2.19.</t>
  </si>
  <si>
    <t>5.2.19.1.</t>
  </si>
  <si>
    <t>5.2.21.</t>
  </si>
  <si>
    <t>5.2.21.1.</t>
  </si>
  <si>
    <t>5.2.21.2.</t>
  </si>
  <si>
    <t>5.2.22.</t>
  </si>
  <si>
    <t>5.2.22.1.</t>
  </si>
  <si>
    <t>5.2.22.2.</t>
  </si>
  <si>
    <t>5.2.23.</t>
  </si>
  <si>
    <t>5.2.26.</t>
  </si>
  <si>
    <t>обработка венозной крови для получения плазмы или сыворотки</t>
  </si>
  <si>
    <t>Биохимические исследования:</t>
  </si>
  <si>
    <t>исследования с использованием фотоэлектроколориметров и одноканальных биохимических автоматических фотометров</t>
  </si>
  <si>
    <t xml:space="preserve">определение общего белка сыворотки крови  </t>
  </si>
  <si>
    <t xml:space="preserve">определение альбумина сыворотки крови </t>
  </si>
  <si>
    <t>определение мочевины сыворотки крови:</t>
  </si>
  <si>
    <t>определение мочевины сыворотки крови</t>
  </si>
  <si>
    <t>определение креатинина сыворотки крови по реакции Яффе:</t>
  </si>
  <si>
    <t>кинетическим методом</t>
  </si>
  <si>
    <t xml:space="preserve">определение глюкозы в ферментативным методом сыворотке крови </t>
  </si>
  <si>
    <t xml:space="preserve">определение общего холестерина сыворотки крови ферментативным методом   </t>
  </si>
  <si>
    <t xml:space="preserve">определение билирубина и его фракций в сыворотке крови методом Йендрашека-Клеггорн-Грофа </t>
  </si>
  <si>
    <t xml:space="preserve">определение калия в сыворотке крови фотометрическим методом </t>
  </si>
  <si>
    <t>определение натрия в сыворотке крови фотометрическим методом</t>
  </si>
  <si>
    <t xml:space="preserve">определение хлора в сыворотке крови фотометрическим методом </t>
  </si>
  <si>
    <t>определение железа в сыворотке крови феррозиновым методом</t>
  </si>
  <si>
    <t>определение общего кальция в сыворотке крови:</t>
  </si>
  <si>
    <t>с орто-крезол-фталеиновым комплексом</t>
  </si>
  <si>
    <t>определение активности аспартатаминотрансферазы в сыворотке крови:</t>
  </si>
  <si>
    <t xml:space="preserve">методом Райтмана-Френкеля  </t>
  </si>
  <si>
    <t>определение активности аланинаминотрансферазы в сыворотке крови:</t>
  </si>
  <si>
    <t xml:space="preserve">определение активности лактатдегидрогеназы в сыворотке крови кинетическим методом </t>
  </si>
  <si>
    <t>определение активности  креатинфосфокиназы кинетическим методом</t>
  </si>
  <si>
    <t>ИТОГО (кенитическим методом)</t>
  </si>
  <si>
    <t>ИТОГО (методом Райтмана-Френкеля)</t>
  </si>
  <si>
    <t>Пипетирование</t>
  </si>
  <si>
    <t>Регистрация</t>
  </si>
  <si>
    <t>Проба</t>
  </si>
  <si>
    <t>Отдельные операции:</t>
  </si>
  <si>
    <t>Тариф</t>
  </si>
  <si>
    <t>(в рублях)</t>
  </si>
  <si>
    <t>Анализ обнаружения трихомонад и гонококков в препаратах отделяемого мочеполовых органов</t>
  </si>
  <si>
    <t>8.</t>
  </si>
  <si>
    <t>Бактериологические исследования</t>
  </si>
  <si>
    <t>8.7.</t>
  </si>
  <si>
    <t>исследование отделяемого половых органов на гонококки без забора материала в лаборатории</t>
  </si>
  <si>
    <t>8.7.1.</t>
  </si>
  <si>
    <t>микроскопия препаратов нативного материала</t>
  </si>
  <si>
    <t>8.7.1.1.</t>
  </si>
  <si>
    <t>окрашенных по Граму</t>
  </si>
  <si>
    <t>общий анализ крови</t>
  </si>
  <si>
    <t>Лабораторныеисследования</t>
  </si>
  <si>
    <t>общий анализ мочи</t>
  </si>
  <si>
    <t>" 1 " апреля 2019г.</t>
  </si>
  <si>
    <t>Приложение № 4</t>
  </si>
  <si>
    <t>О.В.Бушкова</t>
  </si>
  <si>
    <t>" 29 " апреля 2019г.</t>
  </si>
  <si>
    <t>ТАРИФЫ</t>
  </si>
  <si>
    <t>Главный бухгалтер</t>
  </si>
  <si>
    <t>М.Н.Нестерук</t>
  </si>
  <si>
    <t>ВЫПИСКА ИЗ ПРЕЙСКУРАНТА</t>
  </si>
  <si>
    <t>Г.Э.Морозова</t>
  </si>
  <si>
    <t>врачом общей практики</t>
  </si>
  <si>
    <t>на цветных ультразвуковых аппаратах с допплером (аналоговые и с количеством цифровых каналов не менее 512)</t>
  </si>
  <si>
    <t>Ультразвуковая допплерография одного артериального бассейна (брахиоцефальных артерий, артерий верхних конечностей или аретерий нижних конечностей)</t>
  </si>
  <si>
    <t>Ультразвуковая допплерография одного венозного бассейна (брахиоцефальных вен, вен верхних конечностей или вен нижних конечностей)</t>
  </si>
  <si>
    <t xml:space="preserve">полуавтоматическими дозаторами       </t>
  </si>
  <si>
    <t xml:space="preserve">из пальца для всего спектра гематологических исследований в понятии «общий анализ крови»   </t>
  </si>
  <si>
    <t>1.4.2.</t>
  </si>
  <si>
    <t>исследования крови:</t>
  </si>
  <si>
    <t>Гематологические исследования:</t>
  </si>
  <si>
    <t>3.1.3.</t>
  </si>
  <si>
    <t>3.1.4.</t>
  </si>
  <si>
    <t>подсчет лейкоцитов в счетной камере</t>
  </si>
  <si>
    <t>3.1.9.</t>
  </si>
  <si>
    <t>3.1.12.</t>
  </si>
  <si>
    <t>3.1.5.</t>
  </si>
  <si>
    <t>определение гематокрита</t>
  </si>
  <si>
    <t>3.1.8.</t>
  </si>
  <si>
    <t>подсчет тромбоцитов:</t>
  </si>
  <si>
    <t>3.1.8.1.</t>
  </si>
  <si>
    <t>в окрашенных мазках по Фонио</t>
  </si>
  <si>
    <t>прием и регистрация проб</t>
  </si>
  <si>
    <t>3.1.12.2.</t>
  </si>
  <si>
    <t>определение скорости оседания эритроцитов:</t>
  </si>
  <si>
    <t>автоматизированным методом</t>
  </si>
  <si>
    <t>ИТОГО ОАК</t>
  </si>
  <si>
    <t>ИТОГО ОАК с подсчетом тромбацитов</t>
  </si>
  <si>
    <t>8.3.</t>
  </si>
  <si>
    <t>реакция непрямой гемагглютинации с одним антигеном (РПГА)</t>
  </si>
  <si>
    <t>8.3.3.</t>
  </si>
  <si>
    <t>забор крови:</t>
  </si>
  <si>
    <t>из вены</t>
  </si>
  <si>
    <t>5.1.</t>
  </si>
  <si>
    <t>исследование крови:</t>
  </si>
  <si>
    <t>5.1.1.</t>
  </si>
  <si>
    <t>исследование сыворотки (плазмы) крови:</t>
  </si>
  <si>
    <t>5.1.1.1.</t>
  </si>
  <si>
    <t>проведение исследований с использованием одноканального биохимического фотометров:</t>
  </si>
  <si>
    <t>5.1.1.1.1</t>
  </si>
  <si>
    <t>определение общего белка</t>
  </si>
  <si>
    <t>5.1.1.1.2</t>
  </si>
  <si>
    <t>определение альбумина</t>
  </si>
  <si>
    <t>определение мочевины</t>
  </si>
  <si>
    <t>5.1.1.1.3</t>
  </si>
  <si>
    <t>5.1.1.1.3.2.</t>
  </si>
  <si>
    <t>5.1.1.1.4.</t>
  </si>
  <si>
    <t>5.1.1.1.4.2.</t>
  </si>
  <si>
    <t>5.1.1.1.5.</t>
  </si>
  <si>
    <t>определение мочевой кислоты ферментативным методом</t>
  </si>
  <si>
    <t>5.1.1.1.7.</t>
  </si>
  <si>
    <t>определение глюкозы в ферментативным методом</t>
  </si>
  <si>
    <t>5.1.1.1.8.</t>
  </si>
  <si>
    <t>5.1.1.1.13.</t>
  </si>
  <si>
    <t>5.1.1.1.14.</t>
  </si>
  <si>
    <t>определение электролитов фотометрическим методом:</t>
  </si>
  <si>
    <t>5.1.1.1.14.1.</t>
  </si>
  <si>
    <t>определение калия</t>
  </si>
  <si>
    <t>5.1.1.1.14.2.</t>
  </si>
  <si>
    <t>определение натрия</t>
  </si>
  <si>
    <t>определение хлора</t>
  </si>
  <si>
    <t>5.1.1.1.14.3.</t>
  </si>
  <si>
    <t>5.1.1.1.21.</t>
  </si>
  <si>
    <t>определение активности ферментов кинетическим методом:</t>
  </si>
  <si>
    <t>5.1.1.1.21.1.</t>
  </si>
  <si>
    <t>определение активности альфа-амилазы</t>
  </si>
  <si>
    <t>определение активности аспартатамиотрансферазы</t>
  </si>
  <si>
    <t>определение активности аланинамино-трансферазы</t>
  </si>
  <si>
    <t>2.10.</t>
  </si>
  <si>
    <t>исследование отделяемого половых органов (из уретры, цервикального канала, влагалища, секрета предстательной железы)</t>
  </si>
  <si>
    <t>2.10.1.</t>
  </si>
  <si>
    <t>микроскопическое исследование:</t>
  </si>
  <si>
    <t>2.10.1.2.</t>
  </si>
  <si>
    <t>2.10.1.3.</t>
  </si>
  <si>
    <t>препаратов, окрашенных метиловым синим</t>
  </si>
  <si>
    <t>препаратов, окрашенных по Граму</t>
  </si>
  <si>
    <t>1.1.1.7.</t>
  </si>
  <si>
    <t>1.1.1.7.1.</t>
  </si>
  <si>
    <t>1.1.1.7.2.</t>
  </si>
  <si>
    <t>1.1.1.9.</t>
  </si>
  <si>
    <t>5.1.2.</t>
  </si>
  <si>
    <t>5.1.2.1.</t>
  </si>
  <si>
    <t>Элктрокардиографическое исследование с непрерывной суточной регистрацией электрокардиограммы в период свободной активности пациента (холтеровское мониторирование):</t>
  </si>
  <si>
    <t>Элктрокардиографическое исследование с непрерывной суточной регистрацией электрокардиограммы в период свободной активности пациента (холтеровское мониторирование) стандартное</t>
  </si>
  <si>
    <t>Ультразвуковое исследование органов брюшной полости на черно-белых ультразвуковых аппаратах:</t>
  </si>
  <si>
    <t>Ультразвуковое исследование органов мочеполовой системы на черно-белых ультразвуковых аппаратах:</t>
  </si>
  <si>
    <t>Матка и придатки (трансвагинально)</t>
  </si>
  <si>
    <t>3.3.</t>
  </si>
  <si>
    <t>Ультразвуковое исследование других органов на черно-белых ультразвуковых аппаратах:</t>
  </si>
  <si>
    <t>3.4.</t>
  </si>
  <si>
    <t>Специальные ультразвуковые исследования:</t>
  </si>
  <si>
    <t xml:space="preserve">3.4.12. </t>
  </si>
  <si>
    <t>3.4.12.1.</t>
  </si>
  <si>
    <t>1.2.13.</t>
  </si>
  <si>
    <t>1.2.14.</t>
  </si>
  <si>
    <t>1.2.17.</t>
  </si>
  <si>
    <t>1.7.1.</t>
  </si>
  <si>
    <t>1.7.2.</t>
  </si>
  <si>
    <t>1.7.3.</t>
  </si>
  <si>
    <t>"____" __________ 20____г.</t>
  </si>
  <si>
    <t>к приказу № 165 от 14.03.2025г.</t>
  </si>
  <si>
    <t>Консультация врачей-специалистов, в том числе сотрудников кафедр, имеющих квалификациоону категорию, ученую степень, ученое звание, академическое ученое звание</t>
  </si>
  <si>
    <t>консультация врача-специалиста, имеющего вторую квалификационную категорию (врач общей практики)</t>
  </si>
  <si>
    <t>взятие крови</t>
  </si>
  <si>
    <t>1.4.3.</t>
  </si>
  <si>
    <t>3.1.1.1.</t>
  </si>
  <si>
    <t>3.1.2.1.</t>
  </si>
  <si>
    <t>3.1.3.1.</t>
  </si>
  <si>
    <t>3.1.5.1.</t>
  </si>
  <si>
    <t>3.2.1.1.</t>
  </si>
  <si>
    <t>3.2.2.1.</t>
  </si>
  <si>
    <t>3.2.3.1.</t>
  </si>
  <si>
    <t>3.2.4.1.</t>
  </si>
  <si>
    <t>3.2.5.1.</t>
  </si>
  <si>
    <t>3.2.6.1.</t>
  </si>
  <si>
    <t>3.2.10.1.</t>
  </si>
  <si>
    <t>3.2.11.1.</t>
  </si>
  <si>
    <t>3.2.16.1.</t>
  </si>
  <si>
    <t>3.3.1.1.</t>
  </si>
  <si>
    <t>3.3.2.1.</t>
  </si>
  <si>
    <t xml:space="preserve">3.4.13. </t>
  </si>
  <si>
    <t>3.4.13.1.</t>
  </si>
  <si>
    <t>Утвержден приказом главного врача УЗ "Краснопольская ЦРБ"от 14.03.2025г. № 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</si>
</sst>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21">
    <xf numFmtId="0" fontId="0" fillId="0" borderId="0" xfId="0"/>
    <xf numFmtId="0" fontId="0" fillId="0" borderId="0" xfId="0" applyFont="1"/>
    <xf numFmtId="0" fontId="23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center" vertical="center" wrapText="1"/>
    </xf>
    <xf numFmtId="0" fontId="27" fillId="0" borderId="0" xfId="0" applyFont="1"/>
    <xf numFmtId="0" fontId="23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2" fontId="19" fillId="0" borderId="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NumberFormat="1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2" fontId="31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1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left" vertical="center"/>
    </xf>
    <xf numFmtId="0" fontId="36" fillId="0" borderId="10" xfId="0" applyFont="1" applyBorder="1" applyAlignment="1">
      <alignment horizontal="center" vertical="center" wrapText="1"/>
    </xf>
    <xf numFmtId="14" fontId="28" fillId="0" borderId="1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/>
    </xf>
    <xf numFmtId="0" fontId="34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/>
    </xf>
    <xf numFmtId="2" fontId="30" fillId="0" borderId="10" xfId="0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10" xfId="0" applyFont="1" applyBorder="1" applyAlignment="1">
      <alignment vertical="center"/>
    </xf>
    <xf numFmtId="2" fontId="0" fillId="0" borderId="0" xfId="0" applyNumberFormat="1"/>
    <xf numFmtId="2" fontId="36" fillId="0" borderId="11" xfId="0" applyNumberFormat="1" applyFont="1" applyBorder="1" applyAlignment="1">
      <alignment horizontal="center" vertical="center" wrapText="1"/>
    </xf>
    <xf numFmtId="2" fontId="29" fillId="0" borderId="11" xfId="0" applyNumberFormat="1" applyFont="1" applyBorder="1" applyAlignment="1">
      <alignment horizontal="left" vertical="center" wrapText="1"/>
    </xf>
    <xf numFmtId="2" fontId="28" fillId="0" borderId="10" xfId="0" applyNumberFormat="1" applyFont="1" applyBorder="1" applyAlignment="1">
      <alignment horizontal="center" vertical="center"/>
    </xf>
    <xf numFmtId="2" fontId="29" fillId="0" borderId="11" xfId="0" applyNumberFormat="1" applyFont="1" applyBorder="1" applyAlignment="1">
      <alignment horizontal="left" vertical="center"/>
    </xf>
    <xf numFmtId="2" fontId="28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2" fontId="40" fillId="0" borderId="14" xfId="0" applyNumberFormat="1" applyFont="1" applyFill="1" applyBorder="1" applyAlignment="1">
      <alignment horizontal="center" vertical="center"/>
    </xf>
    <xf numFmtId="2" fontId="40" fillId="0" borderId="15" xfId="0" applyNumberFormat="1" applyFont="1" applyFill="1" applyBorder="1" applyAlignment="1">
      <alignment horizontal="center" vertical="center"/>
    </xf>
    <xf numFmtId="164" fontId="31" fillId="0" borderId="10" xfId="0" applyNumberFormat="1" applyFont="1" applyFill="1" applyBorder="1" applyAlignment="1">
      <alignment horizontal="center" vertical="center" wrapText="1"/>
    </xf>
    <xf numFmtId="2" fontId="31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left" vertical="center" wrapText="1"/>
    </xf>
    <xf numFmtId="2" fontId="36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horizontal="left" vertical="center"/>
    </xf>
    <xf numFmtId="2" fontId="36" fillId="0" borderId="10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0" fontId="35" fillId="0" borderId="10" xfId="0" applyFont="1" applyFill="1" applyBorder="1" applyAlignment="1">
      <alignment horizontal="left" vertical="center"/>
    </xf>
    <xf numFmtId="0" fontId="37" fillId="0" borderId="10" xfId="0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/>
    </xf>
    <xf numFmtId="2" fontId="29" fillId="0" borderId="11" xfId="0" applyNumberFormat="1" applyFont="1" applyFill="1" applyBorder="1" applyAlignment="1">
      <alignment horizontal="left" vertical="center" wrapText="1"/>
    </xf>
    <xf numFmtId="2" fontId="28" fillId="0" borderId="10" xfId="0" applyNumberFormat="1" applyFont="1" applyFill="1" applyBorder="1" applyAlignment="1">
      <alignment horizontal="center" vertical="center"/>
    </xf>
    <xf numFmtId="2" fontId="29" fillId="0" borderId="11" xfId="0" applyNumberFormat="1" applyFont="1" applyFill="1" applyBorder="1" applyAlignment="1">
      <alignment horizontal="left" vertical="center"/>
    </xf>
    <xf numFmtId="2" fontId="29" fillId="0" borderId="13" xfId="0" applyNumberFormat="1" applyFont="1" applyFill="1" applyBorder="1" applyAlignment="1">
      <alignment vertical="center"/>
    </xf>
    <xf numFmtId="2" fontId="29" fillId="0" borderId="14" xfId="0" applyNumberFormat="1" applyFont="1" applyFill="1" applyBorder="1" applyAlignment="1">
      <alignment vertical="center"/>
    </xf>
    <xf numFmtId="2" fontId="29" fillId="0" borderId="15" xfId="0" applyNumberFormat="1" applyFont="1" applyFill="1" applyBorder="1" applyAlignment="1">
      <alignment vertical="center"/>
    </xf>
    <xf numFmtId="2" fontId="29" fillId="0" borderId="16" xfId="0" applyNumberFormat="1" applyFont="1" applyFill="1" applyBorder="1" applyAlignment="1">
      <alignment horizontal="left" vertical="center"/>
    </xf>
    <xf numFmtId="2" fontId="28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 wrapText="1"/>
    </xf>
    <xf numFmtId="4" fontId="36" fillId="0" borderId="1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24" borderId="0" xfId="0" applyFill="1"/>
    <xf numFmtId="2" fontId="0" fillId="24" borderId="0" xfId="0" applyNumberFormat="1" applyFill="1"/>
    <xf numFmtId="0" fontId="24" fillId="0" borderId="0" xfId="0" applyFont="1" applyAlignment="1">
      <alignment horizontal="right" vertical="center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right" vertical="center"/>
    </xf>
    <xf numFmtId="0" fontId="22" fillId="0" borderId="0" xfId="0" applyFont="1"/>
    <xf numFmtId="0" fontId="41" fillId="0" borderId="10" xfId="0" applyFont="1" applyBorder="1" applyAlignment="1">
      <alignment horizontal="center" vertical="center" wrapText="1"/>
    </xf>
    <xf numFmtId="0" fontId="42" fillId="0" borderId="0" xfId="0" applyFont="1"/>
    <xf numFmtId="2" fontId="42" fillId="0" borderId="0" xfId="0" applyNumberFormat="1" applyFont="1"/>
    <xf numFmtId="0" fontId="23" fillId="0" borderId="10" xfId="0" applyFont="1" applyBorder="1" applyAlignment="1">
      <alignment horizontal="left"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2" fontId="23" fillId="0" borderId="10" xfId="0" applyNumberFormat="1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vertical="center"/>
    </xf>
    <xf numFmtId="0" fontId="0" fillId="0" borderId="14" xfId="0" applyFill="1" applyBorder="1" applyAlignment="1"/>
    <xf numFmtId="0" fontId="0" fillId="0" borderId="15" xfId="0" applyFill="1" applyBorder="1" applyAlignment="1"/>
    <xf numFmtId="0" fontId="32" fillId="0" borderId="14" xfId="0" applyFont="1" applyFill="1" applyBorder="1" applyAlignment="1">
      <alignment vertical="center"/>
    </xf>
    <xf numFmtId="0" fontId="32" fillId="0" borderId="15" xfId="0" applyFont="1" applyFill="1" applyBorder="1" applyAlignment="1">
      <alignment vertical="center"/>
    </xf>
    <xf numFmtId="0" fontId="29" fillId="0" borderId="14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2" fontId="30" fillId="0" borderId="10" xfId="0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2" fontId="19" fillId="0" borderId="11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2" fontId="19" fillId="0" borderId="10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3" fillId="0" borderId="0" xfId="0" applyFont="1" applyFill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2" fontId="19" fillId="0" borderId="13" xfId="0" applyNumberFormat="1" applyFont="1" applyBorder="1" applyAlignment="1">
      <alignment horizontal="center" vertical="center"/>
    </xf>
    <xf numFmtId="2" fontId="19" fillId="0" borderId="15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36" fillId="0" borderId="16" xfId="0" applyNumberFormat="1" applyFont="1" applyBorder="1" applyAlignment="1">
      <alignment horizontal="center" vertical="center" wrapText="1"/>
    </xf>
    <xf numFmtId="0" fontId="36" fillId="0" borderId="20" xfId="0" applyNumberFormat="1" applyFont="1" applyBorder="1" applyAlignment="1">
      <alignment horizontal="center" vertical="center" wrapText="1"/>
    </xf>
    <xf numFmtId="0" fontId="36" fillId="0" borderId="14" xfId="0" applyNumberFormat="1" applyFont="1" applyBorder="1" applyAlignment="1">
      <alignment horizontal="center" vertical="center" wrapText="1"/>
    </xf>
    <xf numFmtId="0" fontId="36" fillId="0" borderId="15" xfId="0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4" fontId="30" fillId="0" borderId="13" xfId="0" applyNumberFormat="1" applyFont="1" applyBorder="1" applyAlignment="1">
      <alignment horizontal="center" vertical="center" wrapText="1"/>
    </xf>
    <xf numFmtId="4" fontId="30" fillId="0" borderId="15" xfId="0" applyNumberFormat="1" applyFont="1" applyBorder="1" applyAlignment="1">
      <alignment horizontal="center" vertical="center" wrapText="1"/>
    </xf>
    <xf numFmtId="4" fontId="36" fillId="0" borderId="13" xfId="0" applyNumberFormat="1" applyFont="1" applyBorder="1" applyAlignment="1">
      <alignment horizontal="center" vertical="center"/>
    </xf>
    <xf numFmtId="4" fontId="36" fillId="0" borderId="15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4" fontId="36" fillId="0" borderId="13" xfId="0" applyNumberFormat="1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2" fontId="29" fillId="0" borderId="13" xfId="0" applyNumberFormat="1" applyFont="1" applyBorder="1" applyAlignment="1">
      <alignment horizontal="left" vertical="center" wrapText="1"/>
    </xf>
    <xf numFmtId="2" fontId="29" fillId="0" borderId="14" xfId="0" applyNumberFormat="1" applyFont="1" applyBorder="1" applyAlignment="1">
      <alignment horizontal="left" vertical="center" wrapText="1"/>
    </xf>
    <xf numFmtId="2" fontId="29" fillId="0" borderId="15" xfId="0" applyNumberFormat="1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4" fontId="19" fillId="0" borderId="13" xfId="0" applyNumberFormat="1" applyFont="1" applyBorder="1" applyAlignment="1">
      <alignment horizontal="center" vertical="center" wrapText="1"/>
    </xf>
    <xf numFmtId="4" fontId="19" fillId="0" borderId="15" xfId="0" applyNumberFormat="1" applyFont="1" applyBorder="1" applyAlignment="1">
      <alignment horizontal="center" vertical="center" wrapText="1"/>
    </xf>
    <xf numFmtId="2" fontId="29" fillId="0" borderId="13" xfId="0" applyNumberFormat="1" applyFont="1" applyBorder="1" applyAlignment="1">
      <alignment horizontal="left" vertical="center"/>
    </xf>
    <xf numFmtId="2" fontId="29" fillId="0" borderId="14" xfId="0" applyNumberFormat="1" applyFont="1" applyBorder="1" applyAlignment="1">
      <alignment horizontal="left" vertical="center"/>
    </xf>
    <xf numFmtId="2" fontId="29" fillId="0" borderId="15" xfId="0" applyNumberFormat="1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36" fillId="0" borderId="19" xfId="0" applyNumberFormat="1" applyFont="1" applyBorder="1" applyAlignment="1">
      <alignment horizontal="center" vertical="center" wrapText="1"/>
    </xf>
    <xf numFmtId="0" fontId="32" fillId="0" borderId="13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2" fontId="19" fillId="0" borderId="13" xfId="0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6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39" fillId="0" borderId="13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vertical="center" wrapText="1"/>
    </xf>
    <xf numFmtId="0" fontId="32" fillId="0" borderId="14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 wrapText="1"/>
    </xf>
    <xf numFmtId="4" fontId="30" fillId="0" borderId="13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0" fontId="36" fillId="0" borderId="16" xfId="0" applyNumberFormat="1" applyFont="1" applyFill="1" applyBorder="1" applyAlignment="1">
      <alignment horizontal="center" vertical="center" wrapText="1"/>
    </xf>
    <xf numFmtId="0" fontId="36" fillId="0" borderId="20" xfId="0" applyNumberFormat="1" applyFont="1" applyFill="1" applyBorder="1" applyAlignment="1">
      <alignment horizontal="center" vertical="center" wrapText="1"/>
    </xf>
    <xf numFmtId="0" fontId="36" fillId="0" borderId="14" xfId="0" applyNumberFormat="1" applyFont="1" applyFill="1" applyBorder="1" applyAlignment="1">
      <alignment horizontal="center" vertical="center" wrapText="1"/>
    </xf>
    <xf numFmtId="0" fontId="36" fillId="0" borderId="15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/>
    </xf>
    <xf numFmtId="2" fontId="29" fillId="0" borderId="13" xfId="0" applyNumberFormat="1" applyFont="1" applyFill="1" applyBorder="1" applyAlignment="1">
      <alignment horizontal="left" vertical="center"/>
    </xf>
    <xf numFmtId="2" fontId="29" fillId="0" borderId="14" xfId="0" applyNumberFormat="1" applyFont="1" applyFill="1" applyBorder="1" applyAlignment="1">
      <alignment horizontal="left" vertical="center"/>
    </xf>
    <xf numFmtId="2" fontId="29" fillId="0" borderId="15" xfId="0" applyNumberFormat="1" applyFont="1" applyFill="1" applyBorder="1" applyAlignment="1">
      <alignment horizontal="left" vertical="center"/>
    </xf>
    <xf numFmtId="0" fontId="36" fillId="0" borderId="19" xfId="0" applyNumberFormat="1" applyFont="1" applyFill="1" applyBorder="1" applyAlignment="1">
      <alignment horizontal="center" vertical="center" wrapText="1"/>
    </xf>
    <xf numFmtId="2" fontId="29" fillId="0" borderId="13" xfId="0" applyNumberFormat="1" applyFont="1" applyFill="1" applyBorder="1" applyAlignment="1">
      <alignment horizontal="left" vertical="center" wrapText="1"/>
    </xf>
    <xf numFmtId="2" fontId="29" fillId="0" borderId="14" xfId="0" applyNumberFormat="1" applyFont="1" applyFill="1" applyBorder="1" applyAlignment="1">
      <alignment horizontal="left" vertical="center" wrapText="1"/>
    </xf>
    <xf numFmtId="2" fontId="29" fillId="0" borderId="15" xfId="0" applyNumberFormat="1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4" fontId="36" fillId="0" borderId="13" xfId="0" applyNumberFormat="1" applyFont="1" applyFill="1" applyBorder="1" applyAlignment="1">
      <alignment horizontal="center" vertical="center"/>
    </xf>
    <xf numFmtId="4" fontId="36" fillId="0" borderId="15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2" fontId="23" fillId="0" borderId="13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2" fontId="23" fillId="0" borderId="15" xfId="0" applyNumberFormat="1" applyFont="1" applyFill="1" applyBorder="1" applyAlignment="1">
      <alignment horizontal="center" vertical="center"/>
    </xf>
    <xf numFmtId="0" fontId="41" fillId="0" borderId="13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/>
    </xf>
    <xf numFmtId="0" fontId="41" fillId="0" borderId="13" xfId="0" applyFont="1" applyBorder="1" applyAlignment="1">
      <alignment vertical="center" wrapText="1"/>
    </xf>
    <xf numFmtId="0" fontId="41" fillId="0" borderId="14" xfId="0" applyFont="1" applyBorder="1" applyAlignment="1">
      <alignment vertical="center" wrapText="1"/>
    </xf>
    <xf numFmtId="0" fontId="41" fillId="0" borderId="15" xfId="0" applyFont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horizontal="left" vertical="center" wrapText="1"/>
    </xf>
    <xf numFmtId="0" fontId="43" fillId="0" borderId="15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2" fontId="44" fillId="0" borderId="13" xfId="0" applyNumberFormat="1" applyFont="1" applyFill="1" applyBorder="1" applyAlignment="1">
      <alignment horizontal="center" vertical="center"/>
    </xf>
    <xf numFmtId="2" fontId="44" fillId="0" borderId="15" xfId="0" applyNumberFormat="1" applyFont="1" applyFill="1" applyBorder="1" applyAlignment="1">
      <alignment horizontal="center" vertical="center"/>
    </xf>
  </cellXfs>
  <cellStyles count="4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workbookViewId="0">
      <selection activeCell="I97" sqref="I97"/>
    </sheetView>
  </sheetViews>
  <sheetFormatPr defaultRowHeight="15" x14ac:dyDescent="0.2"/>
  <cols>
    <col min="1" max="1" width="7.140625" style="48" customWidth="1"/>
    <col min="2" max="2" width="58.5703125" style="57" customWidth="1"/>
    <col min="3" max="3" width="11.42578125" style="48" customWidth="1"/>
    <col min="4" max="4" width="7.42578125" style="3" customWidth="1"/>
    <col min="5" max="5" width="8.85546875" style="34" customWidth="1"/>
  </cols>
  <sheetData>
    <row r="1" spans="1:5" x14ac:dyDescent="0.2">
      <c r="A1" s="42"/>
      <c r="B1" s="49"/>
      <c r="C1" s="49" t="s">
        <v>75</v>
      </c>
    </row>
    <row r="2" spans="1:5" x14ac:dyDescent="0.2">
      <c r="A2" s="42"/>
      <c r="B2" s="49"/>
      <c r="C2" s="49" t="s">
        <v>98</v>
      </c>
    </row>
    <row r="3" spans="1:5" x14ac:dyDescent="0.2">
      <c r="A3" s="42"/>
      <c r="B3" s="49"/>
      <c r="C3" s="49" t="s">
        <v>76</v>
      </c>
    </row>
    <row r="4" spans="1:5" ht="20.25" customHeight="1" x14ac:dyDescent="0.2">
      <c r="A4" s="42"/>
      <c r="B4" s="49"/>
      <c r="C4" s="49" t="s">
        <v>149</v>
      </c>
    </row>
    <row r="5" spans="1:5" x14ac:dyDescent="0.2">
      <c r="A5" s="42"/>
      <c r="B5" s="49"/>
      <c r="C5" s="49" t="s">
        <v>279</v>
      </c>
    </row>
    <row r="6" spans="1:5" x14ac:dyDescent="0.2">
      <c r="A6" s="42"/>
      <c r="B6" s="49"/>
      <c r="C6" s="42"/>
    </row>
    <row r="7" spans="1:5" x14ac:dyDescent="0.2">
      <c r="A7" s="42"/>
      <c r="B7" s="49"/>
      <c r="C7" s="226"/>
      <c r="D7" s="226"/>
      <c r="E7" s="226"/>
    </row>
    <row r="8" spans="1:5" x14ac:dyDescent="0.2">
      <c r="A8" s="42"/>
      <c r="B8" s="49"/>
      <c r="C8" s="42"/>
    </row>
    <row r="9" spans="1:5" ht="18" customHeight="1" x14ac:dyDescent="0.2">
      <c r="A9" s="228" t="s">
        <v>280</v>
      </c>
      <c r="B9" s="228"/>
      <c r="C9" s="228"/>
      <c r="D9" s="228"/>
      <c r="E9" s="228"/>
    </row>
    <row r="10" spans="1:5" ht="15.75" customHeight="1" x14ac:dyDescent="0.2">
      <c r="A10" s="228" t="s">
        <v>78</v>
      </c>
      <c r="B10" s="228"/>
      <c r="C10" s="228"/>
      <c r="D10" s="228"/>
      <c r="E10" s="228"/>
    </row>
    <row r="11" spans="1:5" ht="15.75" customHeight="1" x14ac:dyDescent="0.2">
      <c r="A11" s="228" t="s">
        <v>79</v>
      </c>
      <c r="B11" s="228"/>
      <c r="C11" s="228"/>
      <c r="D11" s="228"/>
      <c r="E11" s="228"/>
    </row>
    <row r="12" spans="1:5" ht="9" customHeight="1" x14ac:dyDescent="0.2">
      <c r="A12" s="43"/>
      <c r="B12" s="50"/>
      <c r="C12" s="44"/>
    </row>
    <row r="13" spans="1:5" ht="13.5" customHeight="1" x14ac:dyDescent="0.2">
      <c r="A13" s="233" t="s">
        <v>0</v>
      </c>
      <c r="B13" s="233" t="s">
        <v>16</v>
      </c>
      <c r="C13" s="229" t="s">
        <v>1</v>
      </c>
      <c r="D13" s="229" t="s">
        <v>262</v>
      </c>
      <c r="E13" s="232"/>
    </row>
    <row r="14" spans="1:5" ht="15" customHeight="1" x14ac:dyDescent="0.2">
      <c r="A14" s="234"/>
      <c r="B14" s="234"/>
      <c r="C14" s="230"/>
      <c r="D14" s="230" t="s">
        <v>263</v>
      </c>
      <c r="E14" s="231"/>
    </row>
    <row r="15" spans="1:5" s="5" customFormat="1" ht="12.75" customHeight="1" x14ac:dyDescent="0.2">
      <c r="A15" s="41">
        <v>1</v>
      </c>
      <c r="B15" s="41">
        <v>2</v>
      </c>
      <c r="C15" s="41">
        <v>3</v>
      </c>
      <c r="D15" s="227">
        <v>4</v>
      </c>
      <c r="E15" s="227"/>
    </row>
    <row r="16" spans="1:5" ht="13.5" customHeight="1" x14ac:dyDescent="0.2">
      <c r="A16" s="160" t="s">
        <v>80</v>
      </c>
      <c r="B16" s="161"/>
      <c r="C16" s="161"/>
      <c r="D16" s="161"/>
      <c r="E16" s="162"/>
    </row>
    <row r="17" spans="1:7" ht="12" customHeight="1" x14ac:dyDescent="0.2">
      <c r="A17" s="15" t="s">
        <v>2</v>
      </c>
      <c r="B17" s="163" t="s">
        <v>3</v>
      </c>
      <c r="C17" s="164"/>
      <c r="D17" s="164"/>
      <c r="E17" s="165"/>
    </row>
    <row r="18" spans="1:7" ht="12" customHeight="1" x14ac:dyDescent="0.2">
      <c r="A18" s="14" t="s">
        <v>17</v>
      </c>
      <c r="B18" s="39" t="s">
        <v>4</v>
      </c>
      <c r="C18" s="14" t="s">
        <v>5</v>
      </c>
      <c r="D18" s="169">
        <v>2.1</v>
      </c>
      <c r="E18" s="170"/>
      <c r="G18" s="59"/>
    </row>
    <row r="19" spans="1:7" ht="12" customHeight="1" x14ac:dyDescent="0.2">
      <c r="A19" s="15" t="s">
        <v>6</v>
      </c>
      <c r="B19" s="163" t="s">
        <v>7</v>
      </c>
      <c r="C19" s="164"/>
      <c r="D19" s="164"/>
      <c r="E19" s="165"/>
      <c r="G19" s="59"/>
    </row>
    <row r="20" spans="1:7" ht="12" customHeight="1" x14ac:dyDescent="0.2">
      <c r="A20" s="16" t="s">
        <v>8</v>
      </c>
      <c r="B20" s="17" t="s">
        <v>9</v>
      </c>
      <c r="C20" s="16" t="s">
        <v>10</v>
      </c>
      <c r="D20" s="158">
        <v>2.69</v>
      </c>
      <c r="E20" s="159"/>
      <c r="G20" s="59"/>
    </row>
    <row r="21" spans="1:7" ht="12" customHeight="1" x14ac:dyDescent="0.2">
      <c r="A21" s="16" t="s">
        <v>11</v>
      </c>
      <c r="B21" s="17" t="s">
        <v>12</v>
      </c>
      <c r="C21" s="16" t="s">
        <v>10</v>
      </c>
      <c r="D21" s="158">
        <v>2.99</v>
      </c>
      <c r="E21" s="159"/>
      <c r="G21" s="59"/>
    </row>
    <row r="22" spans="1:7" ht="12" customHeight="1" x14ac:dyDescent="0.2">
      <c r="A22" s="16" t="s">
        <v>13</v>
      </c>
      <c r="B22" s="17" t="s">
        <v>81</v>
      </c>
      <c r="C22" s="16" t="s">
        <v>10</v>
      </c>
      <c r="D22" s="158">
        <v>3.59</v>
      </c>
      <c r="E22" s="159"/>
      <c r="G22" s="59"/>
    </row>
    <row r="23" spans="1:7" ht="12" customHeight="1" x14ac:dyDescent="0.2">
      <c r="A23" s="16" t="s">
        <v>14</v>
      </c>
      <c r="B23" s="17" t="s">
        <v>15</v>
      </c>
      <c r="C23" s="16" t="s">
        <v>10</v>
      </c>
      <c r="D23" s="158">
        <v>11.26</v>
      </c>
      <c r="E23" s="159"/>
      <c r="G23" s="59"/>
    </row>
    <row r="24" spans="1:7" ht="13.5" customHeight="1" x14ac:dyDescent="0.2">
      <c r="A24" s="238" t="s">
        <v>37</v>
      </c>
      <c r="B24" s="239"/>
      <c r="C24" s="239"/>
      <c r="D24" s="239"/>
      <c r="E24" s="240"/>
      <c r="G24" s="59"/>
    </row>
    <row r="25" spans="1:7" ht="12" customHeight="1" x14ac:dyDescent="0.2">
      <c r="A25" s="20" t="s">
        <v>18</v>
      </c>
      <c r="B25" s="235" t="s">
        <v>19</v>
      </c>
      <c r="C25" s="236"/>
      <c r="D25" s="236"/>
      <c r="E25" s="237"/>
      <c r="G25" s="59"/>
    </row>
    <row r="26" spans="1:7" ht="12" customHeight="1" x14ac:dyDescent="0.2">
      <c r="A26" s="16" t="s">
        <v>17</v>
      </c>
      <c r="B26" s="17" t="s">
        <v>20</v>
      </c>
      <c r="C26" s="16" t="s">
        <v>5</v>
      </c>
      <c r="D26" s="158">
        <v>0.7</v>
      </c>
      <c r="E26" s="159"/>
      <c r="G26" s="59"/>
    </row>
    <row r="27" spans="1:7" ht="25.5" customHeight="1" x14ac:dyDescent="0.2">
      <c r="A27" s="16" t="s">
        <v>21</v>
      </c>
      <c r="B27" s="17" t="s">
        <v>22</v>
      </c>
      <c r="C27" s="16" t="s">
        <v>5</v>
      </c>
      <c r="D27" s="158">
        <v>0.99</v>
      </c>
      <c r="E27" s="159"/>
      <c r="G27" s="59"/>
    </row>
    <row r="28" spans="1:7" ht="12" customHeight="1" x14ac:dyDescent="0.2">
      <c r="A28" s="14" t="s">
        <v>23</v>
      </c>
      <c r="B28" s="39" t="s">
        <v>24</v>
      </c>
      <c r="C28" s="14" t="s">
        <v>5</v>
      </c>
      <c r="D28" s="158">
        <v>1.0900000000000001</v>
      </c>
      <c r="E28" s="159"/>
      <c r="G28" s="59"/>
    </row>
    <row r="29" spans="1:7" ht="22.5" customHeight="1" x14ac:dyDescent="0.2">
      <c r="A29" s="14" t="s">
        <v>25</v>
      </c>
      <c r="B29" s="39" t="s">
        <v>26</v>
      </c>
      <c r="C29" s="14" t="s">
        <v>5</v>
      </c>
      <c r="D29" s="158">
        <v>0.7</v>
      </c>
      <c r="E29" s="159"/>
      <c r="G29" s="59"/>
    </row>
    <row r="30" spans="1:7" ht="12" customHeight="1" x14ac:dyDescent="0.2">
      <c r="A30" s="14" t="s">
        <v>27</v>
      </c>
      <c r="B30" s="39" t="s">
        <v>28</v>
      </c>
      <c r="C30" s="14" t="s">
        <v>5</v>
      </c>
      <c r="D30" s="158">
        <v>0.7</v>
      </c>
      <c r="E30" s="159"/>
      <c r="G30" s="59"/>
    </row>
    <row r="31" spans="1:7" ht="36" customHeight="1" x14ac:dyDescent="0.2">
      <c r="A31" s="14" t="s">
        <v>29</v>
      </c>
      <c r="B31" s="39" t="s">
        <v>30</v>
      </c>
      <c r="C31" s="14" t="s">
        <v>5</v>
      </c>
      <c r="D31" s="158">
        <v>1.8</v>
      </c>
      <c r="E31" s="159"/>
      <c r="G31" s="59"/>
    </row>
    <row r="32" spans="1:7" ht="23.25" customHeight="1" x14ac:dyDescent="0.2">
      <c r="A32" s="14" t="s">
        <v>31</v>
      </c>
      <c r="B32" s="39" t="s">
        <v>32</v>
      </c>
      <c r="C32" s="14" t="s">
        <v>5</v>
      </c>
      <c r="D32" s="158">
        <v>0.7</v>
      </c>
      <c r="E32" s="159"/>
      <c r="G32" s="59"/>
    </row>
    <row r="33" spans="1:7" ht="24.75" customHeight="1" x14ac:dyDescent="0.2">
      <c r="A33" s="14" t="s">
        <v>33</v>
      </c>
      <c r="B33" s="39" t="s">
        <v>34</v>
      </c>
      <c r="C33" s="14" t="s">
        <v>5</v>
      </c>
      <c r="D33" s="169">
        <v>1.44</v>
      </c>
      <c r="E33" s="170"/>
      <c r="G33" s="59"/>
    </row>
    <row r="34" spans="1:7" ht="24" customHeight="1" x14ac:dyDescent="0.2">
      <c r="A34" s="14" t="s">
        <v>35</v>
      </c>
      <c r="B34" s="39" t="s">
        <v>36</v>
      </c>
      <c r="C34" s="14" t="s">
        <v>5</v>
      </c>
      <c r="D34" s="158">
        <v>0.7</v>
      </c>
      <c r="E34" s="159"/>
      <c r="G34" s="59"/>
    </row>
    <row r="35" spans="1:7" ht="13.5" customHeight="1" x14ac:dyDescent="0.2">
      <c r="A35" s="223" t="s">
        <v>99</v>
      </c>
      <c r="B35" s="224"/>
      <c r="C35" s="224"/>
      <c r="D35" s="224"/>
      <c r="E35" s="225"/>
      <c r="G35" s="59"/>
    </row>
    <row r="36" spans="1:7" ht="12" customHeight="1" x14ac:dyDescent="0.2">
      <c r="A36" s="21">
        <v>1</v>
      </c>
      <c r="B36" s="163" t="s">
        <v>102</v>
      </c>
      <c r="C36" s="164"/>
      <c r="D36" s="164"/>
      <c r="E36" s="165"/>
      <c r="G36" s="59"/>
    </row>
    <row r="37" spans="1:7" ht="12" customHeight="1" x14ac:dyDescent="0.2">
      <c r="A37" s="21" t="s">
        <v>17</v>
      </c>
      <c r="B37" s="220" t="s">
        <v>103</v>
      </c>
      <c r="C37" s="221"/>
      <c r="D37" s="221"/>
      <c r="E37" s="222"/>
      <c r="G37" s="59"/>
    </row>
    <row r="38" spans="1:7" ht="12" customHeight="1" x14ac:dyDescent="0.2">
      <c r="A38" s="18" t="s">
        <v>38</v>
      </c>
      <c r="B38" s="39" t="s">
        <v>104</v>
      </c>
      <c r="C38" s="18" t="s">
        <v>105</v>
      </c>
      <c r="D38" s="158">
        <v>20.38</v>
      </c>
      <c r="E38" s="159"/>
      <c r="G38" s="59"/>
    </row>
    <row r="39" spans="1:7" ht="24.75" customHeight="1" x14ac:dyDescent="0.2">
      <c r="A39" s="18" t="s">
        <v>39</v>
      </c>
      <c r="B39" s="39" t="s">
        <v>106</v>
      </c>
      <c r="C39" s="18" t="s">
        <v>107</v>
      </c>
      <c r="D39" s="158">
        <v>77.66</v>
      </c>
      <c r="E39" s="159"/>
      <c r="G39" s="59"/>
    </row>
    <row r="40" spans="1:7" ht="12" customHeight="1" x14ac:dyDescent="0.2">
      <c r="A40" s="18" t="s">
        <v>40</v>
      </c>
      <c r="B40" s="39" t="s">
        <v>108</v>
      </c>
      <c r="C40" s="18" t="s">
        <v>107</v>
      </c>
      <c r="D40" s="158">
        <v>21.65</v>
      </c>
      <c r="E40" s="159"/>
      <c r="G40" s="59"/>
    </row>
    <row r="41" spans="1:7" ht="12" customHeight="1" x14ac:dyDescent="0.2">
      <c r="A41" s="18" t="s">
        <v>41</v>
      </c>
      <c r="B41" s="19" t="s">
        <v>109</v>
      </c>
      <c r="C41" s="18" t="s">
        <v>111</v>
      </c>
      <c r="D41" s="158">
        <v>27.61</v>
      </c>
      <c r="E41" s="159"/>
      <c r="G41" s="59"/>
    </row>
    <row r="42" spans="1:7" ht="12" customHeight="1" x14ac:dyDescent="0.2">
      <c r="A42" s="18" t="s">
        <v>100</v>
      </c>
      <c r="B42" s="39" t="s">
        <v>110</v>
      </c>
      <c r="C42" s="18" t="s">
        <v>111</v>
      </c>
      <c r="D42" s="158">
        <v>19.91</v>
      </c>
      <c r="E42" s="159"/>
      <c r="G42" s="59"/>
    </row>
    <row r="43" spans="1:7" ht="24" customHeight="1" x14ac:dyDescent="0.2">
      <c r="A43" s="18" t="s">
        <v>101</v>
      </c>
      <c r="B43" s="39" t="s">
        <v>112</v>
      </c>
      <c r="C43" s="18" t="s">
        <v>113</v>
      </c>
      <c r="D43" s="158">
        <v>18.72</v>
      </c>
      <c r="E43" s="159"/>
      <c r="G43" s="59"/>
    </row>
    <row r="44" spans="1:7" ht="12" customHeight="1" x14ac:dyDescent="0.2">
      <c r="A44" s="21" t="s">
        <v>21</v>
      </c>
      <c r="B44" s="220" t="s">
        <v>114</v>
      </c>
      <c r="C44" s="221"/>
      <c r="D44" s="221"/>
      <c r="E44" s="222"/>
      <c r="G44" s="59"/>
    </row>
    <row r="45" spans="1:7" ht="12" customHeight="1" x14ac:dyDescent="0.2">
      <c r="A45" s="18" t="s">
        <v>49</v>
      </c>
      <c r="B45" s="39" t="s">
        <v>115</v>
      </c>
      <c r="C45" s="18" t="s">
        <v>5</v>
      </c>
      <c r="D45" s="158">
        <v>0.75</v>
      </c>
      <c r="E45" s="159"/>
      <c r="G45" s="59"/>
    </row>
    <row r="46" spans="1:7" ht="24" customHeight="1" x14ac:dyDescent="0.2">
      <c r="A46" s="18" t="s">
        <v>51</v>
      </c>
      <c r="B46" s="39" t="s">
        <v>116</v>
      </c>
      <c r="C46" s="18" t="s">
        <v>5</v>
      </c>
      <c r="D46" s="158">
        <v>0.38</v>
      </c>
      <c r="E46" s="159"/>
      <c r="G46" s="59"/>
    </row>
    <row r="47" spans="1:7" ht="24.75" customHeight="1" x14ac:dyDescent="0.2">
      <c r="A47" s="18" t="s">
        <v>53</v>
      </c>
      <c r="B47" s="39" t="s">
        <v>117</v>
      </c>
      <c r="C47" s="18" t="s">
        <v>5</v>
      </c>
      <c r="D47" s="158">
        <v>4.6500000000000004</v>
      </c>
      <c r="E47" s="159"/>
      <c r="G47" s="59"/>
    </row>
    <row r="48" spans="1:7" ht="12" customHeight="1" x14ac:dyDescent="0.2">
      <c r="A48" s="21" t="s">
        <v>6</v>
      </c>
      <c r="B48" s="220" t="s">
        <v>118</v>
      </c>
      <c r="C48" s="221"/>
      <c r="D48" s="221"/>
      <c r="E48" s="222"/>
      <c r="G48" s="59"/>
    </row>
    <row r="49" spans="1:7" ht="25.5" customHeight="1" x14ac:dyDescent="0.2">
      <c r="A49" s="18" t="s">
        <v>8</v>
      </c>
      <c r="B49" s="39" t="s">
        <v>119</v>
      </c>
      <c r="C49" s="14" t="s">
        <v>148</v>
      </c>
      <c r="D49" s="158">
        <v>3.73</v>
      </c>
      <c r="E49" s="159"/>
      <c r="G49" s="59"/>
    </row>
    <row r="50" spans="1:7" ht="13.5" customHeight="1" x14ac:dyDescent="0.2">
      <c r="A50" s="223" t="s">
        <v>120</v>
      </c>
      <c r="B50" s="224"/>
      <c r="C50" s="224"/>
      <c r="D50" s="224"/>
      <c r="E50" s="225"/>
      <c r="G50" s="59"/>
    </row>
    <row r="51" spans="1:7" ht="12" customHeight="1" x14ac:dyDescent="0.2">
      <c r="A51" s="21"/>
      <c r="B51" s="220" t="s">
        <v>121</v>
      </c>
      <c r="C51" s="221"/>
      <c r="D51" s="221"/>
      <c r="E51" s="222"/>
      <c r="G51" s="59"/>
    </row>
    <row r="52" spans="1:7" ht="12" customHeight="1" x14ac:dyDescent="0.2">
      <c r="A52" s="21">
        <v>1</v>
      </c>
      <c r="B52" s="220" t="s">
        <v>122</v>
      </c>
      <c r="C52" s="221"/>
      <c r="D52" s="221"/>
      <c r="E52" s="222"/>
      <c r="G52" s="59"/>
    </row>
    <row r="53" spans="1:7" ht="12" customHeight="1" x14ac:dyDescent="0.2">
      <c r="A53" s="18" t="s">
        <v>17</v>
      </c>
      <c r="B53" s="19" t="s">
        <v>123</v>
      </c>
      <c r="C53" s="18" t="s">
        <v>126</v>
      </c>
      <c r="D53" s="158">
        <v>3.79</v>
      </c>
      <c r="E53" s="159"/>
      <c r="G53" s="59"/>
    </row>
    <row r="54" spans="1:7" ht="12" customHeight="1" x14ac:dyDescent="0.2">
      <c r="A54" s="18" t="s">
        <v>21</v>
      </c>
      <c r="B54" s="19" t="s">
        <v>124</v>
      </c>
      <c r="C54" s="18" t="s">
        <v>126</v>
      </c>
      <c r="D54" s="158">
        <v>4.28</v>
      </c>
      <c r="E54" s="159"/>
      <c r="G54" s="59"/>
    </row>
    <row r="55" spans="1:7" ht="12" customHeight="1" x14ac:dyDescent="0.2">
      <c r="A55" s="21" t="s">
        <v>6</v>
      </c>
      <c r="B55" s="220" t="s">
        <v>125</v>
      </c>
      <c r="C55" s="221"/>
      <c r="D55" s="221"/>
      <c r="E55" s="222"/>
      <c r="G55" s="59"/>
    </row>
    <row r="56" spans="1:7" ht="12" customHeight="1" x14ac:dyDescent="0.2">
      <c r="A56" s="18" t="s">
        <v>8</v>
      </c>
      <c r="B56" s="19" t="s">
        <v>123</v>
      </c>
      <c r="C56" s="18" t="s">
        <v>126</v>
      </c>
      <c r="D56" s="169">
        <v>4.62</v>
      </c>
      <c r="E56" s="170"/>
      <c r="G56" s="59"/>
    </row>
    <row r="57" spans="1:7" ht="12" customHeight="1" x14ac:dyDescent="0.2">
      <c r="A57" s="18" t="s">
        <v>11</v>
      </c>
      <c r="B57" s="19" t="s">
        <v>124</v>
      </c>
      <c r="C57" s="18" t="s">
        <v>126</v>
      </c>
      <c r="D57" s="158">
        <v>4.3600000000000003</v>
      </c>
      <c r="E57" s="159"/>
      <c r="G57" s="59"/>
    </row>
    <row r="58" spans="1:7" ht="13.5" customHeight="1" x14ac:dyDescent="0.2">
      <c r="A58" s="223" t="s">
        <v>68</v>
      </c>
      <c r="B58" s="224"/>
      <c r="C58" s="224"/>
      <c r="D58" s="224"/>
      <c r="E58" s="225"/>
      <c r="G58" s="59"/>
    </row>
    <row r="59" spans="1:7" ht="12" customHeight="1" x14ac:dyDescent="0.2">
      <c r="A59" s="15" t="s">
        <v>2</v>
      </c>
      <c r="B59" s="163" t="s">
        <v>42</v>
      </c>
      <c r="C59" s="164"/>
      <c r="D59" s="164"/>
      <c r="E59" s="165"/>
      <c r="G59" s="59"/>
    </row>
    <row r="60" spans="1:7" ht="12" customHeight="1" x14ac:dyDescent="0.2">
      <c r="A60" s="15" t="s">
        <v>17</v>
      </c>
      <c r="B60" s="163" t="s">
        <v>43</v>
      </c>
      <c r="C60" s="164"/>
      <c r="D60" s="164"/>
      <c r="E60" s="165"/>
      <c r="G60" s="59"/>
    </row>
    <row r="61" spans="1:7" ht="12" customHeight="1" x14ac:dyDescent="0.2">
      <c r="A61" s="14" t="s">
        <v>38</v>
      </c>
      <c r="B61" s="39" t="s">
        <v>44</v>
      </c>
      <c r="C61" s="14" t="s">
        <v>73</v>
      </c>
      <c r="D61" s="158">
        <v>1.59</v>
      </c>
      <c r="E61" s="159"/>
      <c r="G61" s="59"/>
    </row>
    <row r="62" spans="1:7" ht="12" customHeight="1" x14ac:dyDescent="0.2">
      <c r="A62" s="14" t="s">
        <v>39</v>
      </c>
      <c r="B62" s="39" t="s">
        <v>45</v>
      </c>
      <c r="C62" s="14" t="s">
        <v>73</v>
      </c>
      <c r="D62" s="169">
        <v>2.67</v>
      </c>
      <c r="E62" s="170"/>
      <c r="G62" s="59"/>
    </row>
    <row r="63" spans="1:7" ht="12" customHeight="1" x14ac:dyDescent="0.2">
      <c r="A63" s="14" t="s">
        <v>40</v>
      </c>
      <c r="B63" s="39" t="s">
        <v>46</v>
      </c>
      <c r="C63" s="14" t="s">
        <v>73</v>
      </c>
      <c r="D63" s="158">
        <v>1.59</v>
      </c>
      <c r="E63" s="159"/>
      <c r="G63" s="59"/>
    </row>
    <row r="64" spans="1:7" ht="12" customHeight="1" x14ac:dyDescent="0.2">
      <c r="A64" s="14" t="s">
        <v>41</v>
      </c>
      <c r="B64" s="39" t="s">
        <v>47</v>
      </c>
      <c r="C64" s="14" t="s">
        <v>73</v>
      </c>
      <c r="D64" s="158">
        <v>1.07</v>
      </c>
      <c r="E64" s="159"/>
      <c r="G64" s="59"/>
    </row>
    <row r="65" spans="1:7" ht="12" customHeight="1" x14ac:dyDescent="0.2">
      <c r="A65" s="15" t="s">
        <v>21</v>
      </c>
      <c r="B65" s="163" t="s">
        <v>48</v>
      </c>
      <c r="C65" s="164"/>
      <c r="D65" s="164"/>
      <c r="E65" s="165"/>
      <c r="G65" s="59"/>
    </row>
    <row r="66" spans="1:7" ht="12" customHeight="1" x14ac:dyDescent="0.2">
      <c r="A66" s="14" t="s">
        <v>49</v>
      </c>
      <c r="B66" s="39" t="s">
        <v>50</v>
      </c>
      <c r="C66" s="14" t="s">
        <v>73</v>
      </c>
      <c r="D66" s="158">
        <v>2.12</v>
      </c>
      <c r="E66" s="159"/>
      <c r="G66" s="59"/>
    </row>
    <row r="67" spans="1:7" ht="12" customHeight="1" x14ac:dyDescent="0.2">
      <c r="A67" s="14" t="s">
        <v>51</v>
      </c>
      <c r="B67" s="39" t="s">
        <v>52</v>
      </c>
      <c r="C67" s="14" t="s">
        <v>73</v>
      </c>
      <c r="D67" s="158">
        <v>1.07</v>
      </c>
      <c r="E67" s="159"/>
      <c r="G67" s="59"/>
    </row>
    <row r="68" spans="1:7" ht="12" customHeight="1" x14ac:dyDescent="0.2">
      <c r="A68" s="14" t="s">
        <v>53</v>
      </c>
      <c r="B68" s="39" t="s">
        <v>54</v>
      </c>
      <c r="C68" s="14" t="s">
        <v>73</v>
      </c>
      <c r="D68" s="158">
        <v>1.59</v>
      </c>
      <c r="E68" s="159"/>
      <c r="G68" s="59"/>
    </row>
    <row r="69" spans="1:7" ht="12" customHeight="1" x14ac:dyDescent="0.2">
      <c r="A69" s="14" t="s">
        <v>55</v>
      </c>
      <c r="B69" s="39" t="s">
        <v>56</v>
      </c>
      <c r="C69" s="14" t="s">
        <v>73</v>
      </c>
      <c r="D69" s="169">
        <v>2.67</v>
      </c>
      <c r="E69" s="170"/>
      <c r="G69" s="59"/>
    </row>
    <row r="70" spans="1:7" ht="12" customHeight="1" x14ac:dyDescent="0.2">
      <c r="A70" s="14" t="s">
        <v>57</v>
      </c>
      <c r="B70" s="39" t="s">
        <v>58</v>
      </c>
      <c r="C70" s="14" t="s">
        <v>73</v>
      </c>
      <c r="D70" s="158">
        <v>3.2</v>
      </c>
      <c r="E70" s="159"/>
      <c r="G70" s="59"/>
    </row>
    <row r="71" spans="1:7" ht="12" customHeight="1" x14ac:dyDescent="0.2">
      <c r="A71" s="14" t="s">
        <v>59</v>
      </c>
      <c r="B71" s="39" t="s">
        <v>60</v>
      </c>
      <c r="C71" s="14" t="s">
        <v>73</v>
      </c>
      <c r="D71" s="169">
        <v>2.67</v>
      </c>
      <c r="E71" s="170"/>
      <c r="G71" s="59"/>
    </row>
    <row r="72" spans="1:7" ht="12" customHeight="1" x14ac:dyDescent="0.2">
      <c r="A72" s="14" t="s">
        <v>61</v>
      </c>
      <c r="B72" s="39" t="s">
        <v>69</v>
      </c>
      <c r="C72" s="14" t="s">
        <v>73</v>
      </c>
      <c r="D72" s="169">
        <v>2.52</v>
      </c>
      <c r="E72" s="170"/>
      <c r="G72" s="59"/>
    </row>
    <row r="73" spans="1:7" ht="12" customHeight="1" x14ac:dyDescent="0.2">
      <c r="A73" s="14" t="s">
        <v>71</v>
      </c>
      <c r="B73" s="39" t="s">
        <v>70</v>
      </c>
      <c r="C73" s="14" t="s">
        <v>73</v>
      </c>
      <c r="D73" s="169">
        <v>2.52</v>
      </c>
      <c r="E73" s="170"/>
      <c r="G73" s="59"/>
    </row>
    <row r="74" spans="1:7" ht="36" customHeight="1" x14ac:dyDescent="0.2">
      <c r="A74" s="14" t="s">
        <v>72</v>
      </c>
      <c r="B74" s="39" t="s">
        <v>62</v>
      </c>
      <c r="C74" s="14" t="s">
        <v>73</v>
      </c>
      <c r="D74" s="158">
        <v>5.33</v>
      </c>
      <c r="E74" s="159"/>
      <c r="G74" s="59"/>
    </row>
    <row r="75" spans="1:7" ht="12" customHeight="1" x14ac:dyDescent="0.2">
      <c r="A75" s="15" t="s">
        <v>23</v>
      </c>
      <c r="B75" s="163" t="s">
        <v>63</v>
      </c>
      <c r="C75" s="164"/>
      <c r="D75" s="164"/>
      <c r="E75" s="165"/>
      <c r="G75" s="59"/>
    </row>
    <row r="76" spans="1:7" ht="12" customHeight="1" x14ac:dyDescent="0.2">
      <c r="A76" s="14" t="s">
        <v>64</v>
      </c>
      <c r="B76" s="39" t="s">
        <v>65</v>
      </c>
      <c r="C76" s="14" t="s">
        <v>73</v>
      </c>
      <c r="D76" s="158">
        <v>2.12</v>
      </c>
      <c r="E76" s="159"/>
      <c r="G76" s="59"/>
    </row>
    <row r="77" spans="1:7" ht="12" customHeight="1" x14ac:dyDescent="0.2">
      <c r="A77" s="14" t="s">
        <v>66</v>
      </c>
      <c r="B77" s="39" t="s">
        <v>67</v>
      </c>
      <c r="C77" s="14" t="s">
        <v>73</v>
      </c>
      <c r="D77" s="169">
        <v>2.67</v>
      </c>
      <c r="E77" s="170"/>
      <c r="G77" s="59"/>
    </row>
    <row r="78" spans="1:7" ht="13.5" customHeight="1" x14ac:dyDescent="0.2">
      <c r="A78" s="160" t="s">
        <v>127</v>
      </c>
      <c r="B78" s="161"/>
      <c r="C78" s="161"/>
      <c r="D78" s="161"/>
      <c r="E78" s="162"/>
      <c r="G78" s="59"/>
    </row>
    <row r="79" spans="1:7" ht="12" customHeight="1" x14ac:dyDescent="0.2">
      <c r="A79" s="15" t="s">
        <v>2</v>
      </c>
      <c r="B79" s="163" t="s">
        <v>128</v>
      </c>
      <c r="C79" s="164"/>
      <c r="D79" s="164"/>
      <c r="E79" s="165"/>
      <c r="G79" s="59"/>
    </row>
    <row r="80" spans="1:7" ht="12" customHeight="1" x14ac:dyDescent="0.2">
      <c r="A80" s="14" t="s">
        <v>17</v>
      </c>
      <c r="B80" s="39" t="s">
        <v>129</v>
      </c>
      <c r="C80" s="14" t="s">
        <v>136</v>
      </c>
      <c r="D80" s="169">
        <v>0.68</v>
      </c>
      <c r="E80" s="170"/>
      <c r="G80" s="59"/>
    </row>
    <row r="81" spans="1:7" ht="12" customHeight="1" x14ac:dyDescent="0.2">
      <c r="A81" s="14" t="s">
        <v>21</v>
      </c>
      <c r="B81" s="39" t="s">
        <v>147</v>
      </c>
      <c r="C81" s="14" t="s">
        <v>136</v>
      </c>
      <c r="D81" s="169">
        <v>0.71</v>
      </c>
      <c r="E81" s="170"/>
      <c r="G81" s="59"/>
    </row>
    <row r="82" spans="1:7" ht="12" customHeight="1" x14ac:dyDescent="0.2">
      <c r="A82" s="14" t="s">
        <v>23</v>
      </c>
      <c r="B82" s="39" t="s">
        <v>146</v>
      </c>
      <c r="C82" s="14" t="s">
        <v>136</v>
      </c>
      <c r="D82" s="169">
        <v>0.75</v>
      </c>
      <c r="E82" s="170"/>
      <c r="G82" s="59"/>
    </row>
    <row r="83" spans="1:7" ht="12" customHeight="1" x14ac:dyDescent="0.2">
      <c r="A83" s="14" t="s">
        <v>25</v>
      </c>
      <c r="B83" s="39" t="s">
        <v>130</v>
      </c>
      <c r="C83" s="14" t="s">
        <v>136</v>
      </c>
      <c r="D83" s="169">
        <v>0.78</v>
      </c>
      <c r="E83" s="170"/>
      <c r="G83" s="59"/>
    </row>
    <row r="84" spans="1:7" ht="12" customHeight="1" x14ac:dyDescent="0.2">
      <c r="A84" s="14" t="s">
        <v>27</v>
      </c>
      <c r="B84" s="39" t="s">
        <v>131</v>
      </c>
      <c r="C84" s="14" t="s">
        <v>136</v>
      </c>
      <c r="D84" s="169">
        <v>0.75</v>
      </c>
      <c r="E84" s="170"/>
      <c r="G84" s="59"/>
    </row>
    <row r="85" spans="1:7" ht="12" customHeight="1" x14ac:dyDescent="0.2">
      <c r="A85" s="14" t="s">
        <v>29</v>
      </c>
      <c r="B85" s="39" t="s">
        <v>132</v>
      </c>
      <c r="C85" s="14" t="s">
        <v>136</v>
      </c>
      <c r="D85" s="169">
        <v>1.1599999999999999</v>
      </c>
      <c r="E85" s="170"/>
      <c r="G85" s="59"/>
    </row>
    <row r="86" spans="1:7" ht="12" customHeight="1" x14ac:dyDescent="0.2">
      <c r="A86" s="14" t="s">
        <v>31</v>
      </c>
      <c r="B86" s="39" t="s">
        <v>138</v>
      </c>
      <c r="C86" s="14" t="s">
        <v>136</v>
      </c>
      <c r="D86" s="169">
        <v>0.39</v>
      </c>
      <c r="E86" s="170"/>
      <c r="G86" s="59"/>
    </row>
    <row r="87" spans="1:7" ht="12" customHeight="1" x14ac:dyDescent="0.2">
      <c r="A87" s="14" t="s">
        <v>33</v>
      </c>
      <c r="B87" s="39" t="s">
        <v>133</v>
      </c>
      <c r="C87" s="14" t="s">
        <v>136</v>
      </c>
      <c r="D87" s="169">
        <v>1.1399999999999999</v>
      </c>
      <c r="E87" s="170"/>
      <c r="G87" s="59"/>
    </row>
    <row r="88" spans="1:7" ht="12" customHeight="1" x14ac:dyDescent="0.2">
      <c r="A88" s="14" t="s">
        <v>35</v>
      </c>
      <c r="B88" s="39" t="s">
        <v>134</v>
      </c>
      <c r="C88" s="14" t="s">
        <v>136</v>
      </c>
      <c r="D88" s="169">
        <v>0.92</v>
      </c>
      <c r="E88" s="170"/>
      <c r="G88" s="59"/>
    </row>
    <row r="89" spans="1:7" ht="12" customHeight="1" x14ac:dyDescent="0.2">
      <c r="A89" s="22">
        <v>1.1000000000000001</v>
      </c>
      <c r="B89" s="39" t="s">
        <v>135</v>
      </c>
      <c r="C89" s="14" t="s">
        <v>137</v>
      </c>
      <c r="D89" s="169">
        <v>1</v>
      </c>
      <c r="E89" s="170"/>
      <c r="G89" s="59"/>
    </row>
    <row r="90" spans="1:7" ht="12" customHeight="1" x14ac:dyDescent="0.2">
      <c r="A90" s="14">
        <v>1.1100000000000001</v>
      </c>
      <c r="B90" s="39" t="s">
        <v>139</v>
      </c>
      <c r="C90" s="14" t="s">
        <v>137</v>
      </c>
      <c r="D90" s="169">
        <v>0.24</v>
      </c>
      <c r="E90" s="170"/>
      <c r="G90" s="59"/>
    </row>
    <row r="91" spans="1:7" ht="12" customHeight="1" x14ac:dyDescent="0.2">
      <c r="A91" s="15" t="s">
        <v>6</v>
      </c>
      <c r="B91" s="211" t="s">
        <v>140</v>
      </c>
      <c r="C91" s="212"/>
      <c r="D91" s="212"/>
      <c r="E91" s="213"/>
      <c r="G91" s="59"/>
    </row>
    <row r="92" spans="1:7" ht="12" customHeight="1" x14ac:dyDescent="0.2">
      <c r="A92" s="14" t="s">
        <v>8</v>
      </c>
      <c r="B92" s="39" t="s">
        <v>151</v>
      </c>
      <c r="C92" s="14" t="s">
        <v>73</v>
      </c>
      <c r="D92" s="218">
        <v>1.06</v>
      </c>
      <c r="E92" s="219"/>
      <c r="G92" s="59"/>
    </row>
    <row r="93" spans="1:7" ht="12" customHeight="1" x14ac:dyDescent="0.2">
      <c r="A93" s="15">
        <v>3</v>
      </c>
      <c r="B93" s="211" t="s">
        <v>274</v>
      </c>
      <c r="C93" s="212"/>
      <c r="D93" s="212"/>
      <c r="E93" s="213"/>
      <c r="G93" s="59"/>
    </row>
    <row r="94" spans="1:7" ht="12" customHeight="1" x14ac:dyDescent="0.2">
      <c r="A94" s="14" t="s">
        <v>164</v>
      </c>
      <c r="B94" s="39" t="s">
        <v>273</v>
      </c>
      <c r="C94" s="14" t="s">
        <v>73</v>
      </c>
      <c r="D94" s="218">
        <v>4.3600000000000003</v>
      </c>
      <c r="E94" s="219"/>
      <c r="G94" s="59"/>
    </row>
    <row r="95" spans="1:7" ht="12" customHeight="1" x14ac:dyDescent="0.2">
      <c r="A95" s="14" t="s">
        <v>166</v>
      </c>
      <c r="B95" s="39" t="s">
        <v>275</v>
      </c>
      <c r="C95" s="14" t="s">
        <v>73</v>
      </c>
      <c r="D95" s="216">
        <v>2.21</v>
      </c>
      <c r="E95" s="217"/>
      <c r="G95" s="59"/>
    </row>
    <row r="96" spans="1:7" ht="13.5" customHeight="1" x14ac:dyDescent="0.2">
      <c r="A96" s="160" t="s">
        <v>141</v>
      </c>
      <c r="B96" s="161"/>
      <c r="C96" s="161"/>
      <c r="D96" s="161"/>
      <c r="E96" s="162"/>
      <c r="G96" s="59"/>
    </row>
    <row r="97" spans="1:11" ht="12" customHeight="1" x14ac:dyDescent="0.2">
      <c r="A97" s="14" t="s">
        <v>2</v>
      </c>
      <c r="B97" s="185" t="s">
        <v>143</v>
      </c>
      <c r="C97" s="185"/>
      <c r="D97" s="169">
        <v>14.84</v>
      </c>
      <c r="E97" s="159"/>
      <c r="G97" s="59"/>
      <c r="I97" s="59">
        <f>D80+D81+D82+D83+D84+D85+D87+D89+D90+D92+D94+D95</f>
        <v>14.84</v>
      </c>
      <c r="J97" s="59"/>
      <c r="K97" s="59"/>
    </row>
    <row r="98" spans="1:11" ht="12" customHeight="1" x14ac:dyDescent="0.2">
      <c r="A98" s="14" t="s">
        <v>6</v>
      </c>
      <c r="B98" s="185" t="s">
        <v>142</v>
      </c>
      <c r="C98" s="185"/>
      <c r="D98" s="169">
        <v>13.68</v>
      </c>
      <c r="E98" s="159"/>
      <c r="G98" s="59"/>
      <c r="I98" s="59">
        <f>D80+D81+D82+D83+D84+D89+D87+D90+D92+D94+D95</f>
        <v>13.68</v>
      </c>
      <c r="J98" s="59"/>
    </row>
    <row r="99" spans="1:11" ht="13.5" customHeight="1" x14ac:dyDescent="0.2">
      <c r="A99" s="160" t="s">
        <v>144</v>
      </c>
      <c r="B99" s="161"/>
      <c r="C99" s="161"/>
      <c r="D99" s="161"/>
      <c r="E99" s="162"/>
      <c r="G99" s="59"/>
    </row>
    <row r="100" spans="1:11" ht="12" customHeight="1" x14ac:dyDescent="0.2">
      <c r="A100" s="14" t="s">
        <v>2</v>
      </c>
      <c r="B100" s="166" t="s">
        <v>150</v>
      </c>
      <c r="C100" s="168"/>
      <c r="D100" s="158">
        <v>13.68</v>
      </c>
      <c r="E100" s="159"/>
      <c r="G100" s="59"/>
    </row>
    <row r="101" spans="1:11" ht="30.75" customHeight="1" x14ac:dyDescent="0.2">
      <c r="A101" s="160" t="s">
        <v>145</v>
      </c>
      <c r="B101" s="161"/>
      <c r="C101" s="161"/>
      <c r="D101" s="161"/>
      <c r="E101" s="162"/>
      <c r="G101" s="59"/>
    </row>
    <row r="102" spans="1:11" ht="12" customHeight="1" x14ac:dyDescent="0.2">
      <c r="A102" s="14" t="s">
        <v>2</v>
      </c>
      <c r="B102" s="185" t="s">
        <v>143</v>
      </c>
      <c r="C102" s="185"/>
      <c r="D102" s="169">
        <v>14.84</v>
      </c>
      <c r="E102" s="170"/>
      <c r="G102" s="59"/>
    </row>
    <row r="103" spans="1:11" ht="12" customHeight="1" x14ac:dyDescent="0.2">
      <c r="A103" s="14" t="s">
        <v>6</v>
      </c>
      <c r="B103" s="185" t="s">
        <v>142</v>
      </c>
      <c r="C103" s="185"/>
      <c r="D103" s="169">
        <v>13.68</v>
      </c>
      <c r="E103" s="170"/>
      <c r="G103" s="59"/>
    </row>
    <row r="104" spans="1:11" ht="13.5" customHeight="1" x14ac:dyDescent="0.2">
      <c r="A104" s="160" t="s">
        <v>82</v>
      </c>
      <c r="B104" s="161"/>
      <c r="C104" s="161"/>
      <c r="D104" s="161"/>
      <c r="E104" s="162"/>
      <c r="G104" s="59"/>
    </row>
    <row r="105" spans="1:11" ht="13.5" customHeight="1" x14ac:dyDescent="0.2">
      <c r="A105" s="214" t="s">
        <v>175</v>
      </c>
      <c r="B105" s="214"/>
      <c r="C105" s="214"/>
      <c r="D105" s="214"/>
      <c r="E105" s="214"/>
      <c r="G105" s="59"/>
    </row>
    <row r="106" spans="1:11" ht="21.75" customHeight="1" x14ac:dyDescent="0.2">
      <c r="A106" s="40"/>
      <c r="B106" s="51"/>
      <c r="C106" s="40"/>
      <c r="D106" s="38" t="s">
        <v>176</v>
      </c>
      <c r="E106" s="38" t="s">
        <v>177</v>
      </c>
      <c r="G106" s="59"/>
    </row>
    <row r="107" spans="1:11" ht="12" customHeight="1" x14ac:dyDescent="0.2">
      <c r="A107" s="10">
        <v>1</v>
      </c>
      <c r="B107" s="178" t="s">
        <v>261</v>
      </c>
      <c r="C107" s="179"/>
      <c r="D107" s="179"/>
      <c r="E107" s="180"/>
      <c r="G107" s="59"/>
    </row>
    <row r="108" spans="1:11" ht="12" customHeight="1" x14ac:dyDescent="0.2">
      <c r="A108" s="10" t="s">
        <v>17</v>
      </c>
      <c r="B108" s="178" t="s">
        <v>157</v>
      </c>
      <c r="C108" s="179"/>
      <c r="D108" s="179"/>
      <c r="E108" s="180"/>
      <c r="G108" s="59"/>
    </row>
    <row r="109" spans="1:11" ht="12" customHeight="1" x14ac:dyDescent="0.2">
      <c r="A109" s="10" t="s">
        <v>38</v>
      </c>
      <c r="B109" s="12" t="s">
        <v>158</v>
      </c>
      <c r="C109" s="9" t="s">
        <v>258</v>
      </c>
      <c r="D109" s="13">
        <v>0.03</v>
      </c>
      <c r="E109" s="33">
        <v>0.03</v>
      </c>
      <c r="G109" s="59"/>
      <c r="H109" s="59"/>
    </row>
    <row r="110" spans="1:11" ht="36" customHeight="1" x14ac:dyDescent="0.2">
      <c r="A110" s="10" t="s">
        <v>21</v>
      </c>
      <c r="B110" s="12" t="s">
        <v>159</v>
      </c>
      <c r="C110" s="9" t="s">
        <v>259</v>
      </c>
      <c r="D110" s="13">
        <v>0.45</v>
      </c>
      <c r="E110" s="13">
        <v>0.45</v>
      </c>
      <c r="G110" s="59"/>
      <c r="H110" s="59"/>
    </row>
    <row r="111" spans="1:11" ht="12" customHeight="1" x14ac:dyDescent="0.2">
      <c r="A111" s="10" t="s">
        <v>23</v>
      </c>
      <c r="B111" s="178" t="s">
        <v>160</v>
      </c>
      <c r="C111" s="179"/>
      <c r="D111" s="179"/>
      <c r="E111" s="180"/>
      <c r="G111" s="59"/>
      <c r="H111" s="59"/>
    </row>
    <row r="112" spans="1:11" ht="12" customHeight="1" x14ac:dyDescent="0.2">
      <c r="A112" s="24" t="s">
        <v>66</v>
      </c>
      <c r="B112" s="25" t="s">
        <v>161</v>
      </c>
      <c r="C112" s="23" t="s">
        <v>260</v>
      </c>
      <c r="D112" s="37">
        <v>0.4</v>
      </c>
      <c r="E112" s="36">
        <v>0.4</v>
      </c>
      <c r="G112" s="59"/>
      <c r="H112" s="59"/>
    </row>
    <row r="113" spans="1:8" ht="12" customHeight="1" x14ac:dyDescent="0.2">
      <c r="A113" s="11" t="s">
        <v>162</v>
      </c>
      <c r="B113" s="178" t="s">
        <v>163</v>
      </c>
      <c r="C113" s="179"/>
      <c r="D113" s="179"/>
      <c r="E113" s="180"/>
      <c r="G113" s="59"/>
      <c r="H113" s="59"/>
    </row>
    <row r="114" spans="1:8" ht="12" customHeight="1" x14ac:dyDescent="0.2">
      <c r="A114" s="24" t="s">
        <v>164</v>
      </c>
      <c r="B114" s="25" t="s">
        <v>165</v>
      </c>
      <c r="C114" s="23" t="s">
        <v>73</v>
      </c>
      <c r="D114" s="37">
        <v>0.4</v>
      </c>
      <c r="E114" s="36">
        <v>0.25</v>
      </c>
      <c r="G114" s="59"/>
      <c r="H114" s="59"/>
    </row>
    <row r="115" spans="1:8" ht="12" customHeight="1" x14ac:dyDescent="0.2">
      <c r="A115" s="24" t="s">
        <v>166</v>
      </c>
      <c r="B115" s="25" t="s">
        <v>178</v>
      </c>
      <c r="C115" s="23" t="s">
        <v>73</v>
      </c>
      <c r="D115" s="37">
        <v>0.96</v>
      </c>
      <c r="E115" s="36">
        <v>0.7</v>
      </c>
      <c r="G115" s="59"/>
      <c r="H115" s="59"/>
    </row>
    <row r="116" spans="1:8" ht="12" customHeight="1" x14ac:dyDescent="0.2">
      <c r="A116" s="10" t="s">
        <v>167</v>
      </c>
      <c r="B116" s="12" t="s">
        <v>179</v>
      </c>
      <c r="C116" s="23" t="s">
        <v>73</v>
      </c>
      <c r="D116" s="37">
        <v>0.2</v>
      </c>
      <c r="E116" s="36">
        <v>0.2</v>
      </c>
      <c r="G116" s="59"/>
      <c r="H116" s="59"/>
    </row>
    <row r="117" spans="1:8" ht="12" customHeight="1" x14ac:dyDescent="0.2">
      <c r="A117" s="10" t="s">
        <v>168</v>
      </c>
      <c r="B117" s="178" t="s">
        <v>169</v>
      </c>
      <c r="C117" s="179"/>
      <c r="D117" s="179"/>
      <c r="E117" s="180"/>
      <c r="G117" s="59"/>
      <c r="H117" s="59"/>
    </row>
    <row r="118" spans="1:8" ht="12" customHeight="1" x14ac:dyDescent="0.2">
      <c r="A118" s="10" t="s">
        <v>170</v>
      </c>
      <c r="B118" s="12" t="s">
        <v>171</v>
      </c>
      <c r="C118" s="23" t="s">
        <v>73</v>
      </c>
      <c r="D118" s="13">
        <v>0.66</v>
      </c>
      <c r="E118" s="36">
        <v>0.5</v>
      </c>
      <c r="G118" s="59"/>
      <c r="H118" s="59"/>
    </row>
    <row r="119" spans="1:8" ht="12" customHeight="1" x14ac:dyDescent="0.2">
      <c r="A119" s="10" t="s">
        <v>172</v>
      </c>
      <c r="B119" s="178" t="s">
        <v>173</v>
      </c>
      <c r="C119" s="179"/>
      <c r="D119" s="179"/>
      <c r="E119" s="180"/>
      <c r="G119" s="59"/>
      <c r="H119" s="59"/>
    </row>
    <row r="120" spans="1:8" ht="12" customHeight="1" x14ac:dyDescent="0.2">
      <c r="A120" s="24" t="s">
        <v>174</v>
      </c>
      <c r="B120" s="25" t="s">
        <v>171</v>
      </c>
      <c r="C120" s="23" t="s">
        <v>73</v>
      </c>
      <c r="D120" s="37">
        <v>1.26</v>
      </c>
      <c r="E120" s="33">
        <v>0.71</v>
      </c>
      <c r="G120" s="59"/>
      <c r="H120" s="59"/>
    </row>
    <row r="121" spans="1:8" ht="12" customHeight="1" x14ac:dyDescent="0.2">
      <c r="A121" s="24"/>
      <c r="B121" s="52" t="s">
        <v>84</v>
      </c>
      <c r="C121" s="26"/>
      <c r="D121" s="60">
        <f>D109+D110+D112+D114+D115+D116+D118+D120</f>
        <v>4.3600000000000003</v>
      </c>
      <c r="E121" s="60">
        <f>E109+E110+E112+E114+E115+E116+E118+E120</f>
        <v>3.2399999999999998</v>
      </c>
      <c r="G121" s="59"/>
      <c r="H121" s="59"/>
    </row>
    <row r="122" spans="1:8" ht="13.5" customHeight="1" x14ac:dyDescent="0.2">
      <c r="A122" s="215" t="s">
        <v>180</v>
      </c>
      <c r="B122" s="215"/>
      <c r="C122" s="215"/>
      <c r="D122" s="215"/>
      <c r="E122" s="215"/>
      <c r="G122" s="59"/>
      <c r="H122" s="59"/>
    </row>
    <row r="123" spans="1:8" ht="12" customHeight="1" x14ac:dyDescent="0.2">
      <c r="A123" s="10">
        <v>1</v>
      </c>
      <c r="B123" s="178" t="s">
        <v>261</v>
      </c>
      <c r="C123" s="179"/>
      <c r="D123" s="179"/>
      <c r="E123" s="180"/>
      <c r="G123" s="59"/>
      <c r="H123" s="59"/>
    </row>
    <row r="124" spans="1:8" ht="12" customHeight="1" x14ac:dyDescent="0.2">
      <c r="A124" s="10" t="s">
        <v>17</v>
      </c>
      <c r="B124" s="178" t="s">
        <v>157</v>
      </c>
      <c r="C124" s="179"/>
      <c r="D124" s="179"/>
      <c r="E124" s="180"/>
      <c r="G124" s="59"/>
      <c r="H124" s="59"/>
    </row>
    <row r="125" spans="1:8" ht="12" customHeight="1" x14ac:dyDescent="0.2">
      <c r="A125" s="10" t="s">
        <v>38</v>
      </c>
      <c r="B125" s="12" t="s">
        <v>158</v>
      </c>
      <c r="C125" s="9" t="s">
        <v>258</v>
      </c>
      <c r="D125" s="13">
        <v>0.03</v>
      </c>
      <c r="E125" s="33">
        <v>0.03</v>
      </c>
      <c r="G125" s="59"/>
      <c r="H125" s="59"/>
    </row>
    <row r="126" spans="1:8" ht="36" customHeight="1" x14ac:dyDescent="0.2">
      <c r="A126" s="10" t="s">
        <v>21</v>
      </c>
      <c r="B126" s="12" t="s">
        <v>159</v>
      </c>
      <c r="C126" s="9" t="s">
        <v>259</v>
      </c>
      <c r="D126" s="13">
        <v>0.45</v>
      </c>
      <c r="E126" s="13">
        <v>0.45</v>
      </c>
      <c r="G126" s="59"/>
      <c r="H126" s="59"/>
    </row>
    <row r="127" spans="1:8" ht="12" customHeight="1" x14ac:dyDescent="0.2">
      <c r="A127" s="11" t="s">
        <v>6</v>
      </c>
      <c r="B127" s="178" t="s">
        <v>181</v>
      </c>
      <c r="C127" s="179"/>
      <c r="D127" s="179"/>
      <c r="E127" s="180"/>
      <c r="G127" s="59"/>
      <c r="H127" s="59"/>
    </row>
    <row r="128" spans="1:8" ht="12" customHeight="1" x14ac:dyDescent="0.2">
      <c r="A128" s="10" t="s">
        <v>8</v>
      </c>
      <c r="B128" s="178" t="s">
        <v>182</v>
      </c>
      <c r="C128" s="179"/>
      <c r="D128" s="179"/>
      <c r="E128" s="180"/>
      <c r="G128" s="59"/>
      <c r="H128" s="59"/>
    </row>
    <row r="129" spans="1:8" ht="21.75" customHeight="1" x14ac:dyDescent="0.2">
      <c r="A129" s="24" t="s">
        <v>183</v>
      </c>
      <c r="B129" s="53" t="s">
        <v>184</v>
      </c>
      <c r="C129" s="23" t="s">
        <v>73</v>
      </c>
      <c r="D129" s="13">
        <v>0.16</v>
      </c>
      <c r="E129" s="33">
        <v>0.16</v>
      </c>
      <c r="G129" s="59"/>
      <c r="H129" s="59"/>
    </row>
    <row r="130" spans="1:8" ht="12" customHeight="1" x14ac:dyDescent="0.2">
      <c r="A130" s="24" t="s">
        <v>185</v>
      </c>
      <c r="B130" s="25" t="s">
        <v>186</v>
      </c>
      <c r="C130" s="23" t="s">
        <v>73</v>
      </c>
      <c r="D130" s="13">
        <v>0.26</v>
      </c>
      <c r="E130" s="33">
        <v>0.05</v>
      </c>
      <c r="G130" s="59"/>
      <c r="H130" s="59"/>
    </row>
    <row r="131" spans="1:8" ht="12" customHeight="1" x14ac:dyDescent="0.2">
      <c r="A131" s="10" t="s">
        <v>187</v>
      </c>
      <c r="B131" s="178" t="s">
        <v>188</v>
      </c>
      <c r="C131" s="179"/>
      <c r="D131" s="179"/>
      <c r="E131" s="180"/>
      <c r="G131" s="59"/>
      <c r="H131" s="59"/>
    </row>
    <row r="132" spans="1:8" ht="12" customHeight="1" x14ac:dyDescent="0.2">
      <c r="A132" s="24" t="s">
        <v>189</v>
      </c>
      <c r="B132" s="53" t="s">
        <v>190</v>
      </c>
      <c r="C132" s="23" t="s">
        <v>73</v>
      </c>
      <c r="D132" s="13">
        <v>0.25</v>
      </c>
      <c r="E132" s="33">
        <v>0.05</v>
      </c>
      <c r="G132" s="59"/>
      <c r="H132" s="59"/>
    </row>
    <row r="133" spans="1:8" ht="12" customHeight="1" x14ac:dyDescent="0.2">
      <c r="A133" s="10" t="s">
        <v>191</v>
      </c>
      <c r="B133" s="207" t="s">
        <v>192</v>
      </c>
      <c r="C133" s="208"/>
      <c r="D133" s="208"/>
      <c r="E133" s="209"/>
      <c r="G133" s="59"/>
      <c r="H133" s="59"/>
    </row>
    <row r="134" spans="1:8" ht="12" customHeight="1" x14ac:dyDescent="0.2">
      <c r="A134" s="24" t="s">
        <v>193</v>
      </c>
      <c r="B134" s="53" t="s">
        <v>194</v>
      </c>
      <c r="C134" s="23" t="s">
        <v>73</v>
      </c>
      <c r="D134" s="13">
        <v>0.66</v>
      </c>
      <c r="E134" s="33">
        <v>0.45</v>
      </c>
      <c r="G134" s="59"/>
      <c r="H134" s="59"/>
    </row>
    <row r="135" spans="1:8" ht="12" customHeight="1" x14ac:dyDescent="0.2">
      <c r="A135" s="23" t="s">
        <v>195</v>
      </c>
      <c r="B135" s="204" t="s">
        <v>196</v>
      </c>
      <c r="C135" s="205"/>
      <c r="D135" s="205"/>
      <c r="E135" s="206"/>
      <c r="G135" s="59"/>
      <c r="H135" s="59"/>
    </row>
    <row r="136" spans="1:8" ht="12" customHeight="1" x14ac:dyDescent="0.2">
      <c r="A136" s="26" t="s">
        <v>197</v>
      </c>
      <c r="B136" s="27" t="s">
        <v>198</v>
      </c>
      <c r="C136" s="23" t="s">
        <v>73</v>
      </c>
      <c r="D136" s="37">
        <v>0.4</v>
      </c>
      <c r="E136" s="33">
        <v>0.25</v>
      </c>
      <c r="G136" s="59"/>
      <c r="H136" s="59"/>
    </row>
    <row r="137" spans="1:8" ht="12" customHeight="1" x14ac:dyDescent="0.2">
      <c r="A137" s="24"/>
      <c r="B137" s="52" t="s">
        <v>84</v>
      </c>
      <c r="C137" s="23"/>
      <c r="D137" s="28">
        <f>D125+D126+D129+D130+D132+D134+D136</f>
        <v>2.21</v>
      </c>
      <c r="E137" s="28">
        <f>E125+E126+E129+E130+E132+E134+E136</f>
        <v>1.4400000000000002</v>
      </c>
      <c r="G137" s="59"/>
      <c r="H137" s="59"/>
    </row>
    <row r="138" spans="1:8" ht="13.5" customHeight="1" x14ac:dyDescent="0.2">
      <c r="A138" s="174" t="s">
        <v>199</v>
      </c>
      <c r="B138" s="175"/>
      <c r="C138" s="175"/>
      <c r="D138" s="176"/>
      <c r="E138" s="177"/>
      <c r="G138" s="59"/>
      <c r="H138" s="59"/>
    </row>
    <row r="139" spans="1:8" ht="12" customHeight="1" x14ac:dyDescent="0.2">
      <c r="A139" s="10">
        <v>1</v>
      </c>
      <c r="B139" s="178" t="s">
        <v>261</v>
      </c>
      <c r="C139" s="179"/>
      <c r="D139" s="179"/>
      <c r="E139" s="180"/>
      <c r="G139" s="59"/>
      <c r="H139" s="59"/>
    </row>
    <row r="140" spans="1:8" ht="12" customHeight="1" x14ac:dyDescent="0.2">
      <c r="A140" s="10" t="s">
        <v>17</v>
      </c>
      <c r="B140" s="178" t="s">
        <v>157</v>
      </c>
      <c r="C140" s="179"/>
      <c r="D140" s="179"/>
      <c r="E140" s="180"/>
      <c r="G140" s="59"/>
      <c r="H140" s="59"/>
    </row>
    <row r="141" spans="1:8" ht="12" customHeight="1" x14ac:dyDescent="0.2">
      <c r="A141" s="29" t="s">
        <v>39</v>
      </c>
      <c r="B141" s="25" t="s">
        <v>200</v>
      </c>
      <c r="C141" s="9" t="s">
        <v>258</v>
      </c>
      <c r="D141" s="181">
        <v>0.02</v>
      </c>
      <c r="E141" s="182"/>
      <c r="G141" s="59"/>
      <c r="H141" s="59"/>
    </row>
    <row r="142" spans="1:8" ht="36" customHeight="1" x14ac:dyDescent="0.2">
      <c r="A142" s="10" t="s">
        <v>21</v>
      </c>
      <c r="B142" s="12" t="s">
        <v>159</v>
      </c>
      <c r="C142" s="9" t="s">
        <v>259</v>
      </c>
      <c r="D142" s="181">
        <v>0.41</v>
      </c>
      <c r="E142" s="182"/>
      <c r="G142" s="59"/>
      <c r="H142" s="59"/>
    </row>
    <row r="143" spans="1:8" ht="12" customHeight="1" x14ac:dyDescent="0.2">
      <c r="A143" s="26" t="s">
        <v>25</v>
      </c>
      <c r="B143" s="54" t="s">
        <v>83</v>
      </c>
      <c r="C143" s="23" t="s">
        <v>260</v>
      </c>
      <c r="D143" s="181">
        <v>0.46</v>
      </c>
      <c r="E143" s="182"/>
      <c r="G143" s="59"/>
      <c r="H143" s="59"/>
    </row>
    <row r="144" spans="1:8" ht="12" customHeight="1" x14ac:dyDescent="0.2">
      <c r="A144" s="23" t="s">
        <v>201</v>
      </c>
      <c r="B144" s="171" t="s">
        <v>202</v>
      </c>
      <c r="C144" s="172"/>
      <c r="D144" s="172"/>
      <c r="E144" s="173"/>
      <c r="G144" s="59"/>
      <c r="H144" s="59"/>
    </row>
    <row r="145" spans="1:8" ht="12" customHeight="1" x14ac:dyDescent="0.2">
      <c r="A145" s="23" t="s">
        <v>203</v>
      </c>
      <c r="B145" s="171" t="s">
        <v>204</v>
      </c>
      <c r="C145" s="172"/>
      <c r="D145" s="172"/>
      <c r="E145" s="173"/>
      <c r="G145" s="59"/>
      <c r="H145" s="59"/>
    </row>
    <row r="146" spans="1:8" ht="12" customHeight="1" x14ac:dyDescent="0.2">
      <c r="A146" s="26" t="s">
        <v>205</v>
      </c>
      <c r="B146" s="54" t="s">
        <v>206</v>
      </c>
      <c r="C146" s="23" t="s">
        <v>73</v>
      </c>
      <c r="D146" s="181">
        <v>2.4700000000000002</v>
      </c>
      <c r="E146" s="182"/>
      <c r="G146" s="59"/>
      <c r="H146" s="59"/>
    </row>
    <row r="147" spans="1:8" ht="12" customHeight="1" x14ac:dyDescent="0.2">
      <c r="A147" s="23"/>
      <c r="B147" s="55" t="s">
        <v>84</v>
      </c>
      <c r="C147" s="45"/>
      <c r="D147" s="183">
        <f>D141+D142+D143+D146</f>
        <v>3.3600000000000003</v>
      </c>
      <c r="E147" s="184"/>
      <c r="G147" s="59"/>
      <c r="H147" s="59"/>
    </row>
    <row r="148" spans="1:8" ht="13.5" customHeight="1" x14ac:dyDescent="0.2">
      <c r="A148" s="174" t="s">
        <v>207</v>
      </c>
      <c r="B148" s="175"/>
      <c r="C148" s="175"/>
      <c r="D148" s="175"/>
      <c r="E148" s="210"/>
      <c r="G148" s="59"/>
      <c r="H148" s="59"/>
    </row>
    <row r="149" spans="1:8" ht="12" customHeight="1" x14ac:dyDescent="0.2">
      <c r="A149" s="11" t="s">
        <v>2</v>
      </c>
      <c r="B149" s="178" t="s">
        <v>261</v>
      </c>
      <c r="C149" s="179"/>
      <c r="D149" s="179"/>
      <c r="E149" s="180"/>
      <c r="G149" s="59"/>
      <c r="H149" s="59"/>
    </row>
    <row r="150" spans="1:8" ht="12" customHeight="1" x14ac:dyDescent="0.2">
      <c r="A150" s="10" t="s">
        <v>17</v>
      </c>
      <c r="B150" s="178" t="s">
        <v>157</v>
      </c>
      <c r="C150" s="179"/>
      <c r="D150" s="179"/>
      <c r="E150" s="180"/>
      <c r="G150" s="59"/>
      <c r="H150" s="59"/>
    </row>
    <row r="151" spans="1:8" ht="12" customHeight="1" x14ac:dyDescent="0.2">
      <c r="A151" s="29" t="s">
        <v>39</v>
      </c>
      <c r="B151" s="25" t="s">
        <v>200</v>
      </c>
      <c r="C151" s="9" t="s">
        <v>258</v>
      </c>
      <c r="D151" s="13">
        <v>0.02</v>
      </c>
      <c r="E151" s="33">
        <v>0.02</v>
      </c>
      <c r="G151" s="59"/>
      <c r="H151" s="59"/>
    </row>
    <row r="152" spans="1:8" ht="35.25" customHeight="1" x14ac:dyDescent="0.2">
      <c r="A152" s="10" t="s">
        <v>21</v>
      </c>
      <c r="B152" s="12" t="s">
        <v>159</v>
      </c>
      <c r="C152" s="9" t="s">
        <v>259</v>
      </c>
      <c r="D152" s="13">
        <v>0.41</v>
      </c>
      <c r="E152" s="33">
        <v>0.41</v>
      </c>
      <c r="G152" s="59"/>
      <c r="H152" s="59"/>
    </row>
    <row r="153" spans="1:8" ht="12" customHeight="1" x14ac:dyDescent="0.2">
      <c r="A153" s="26" t="s">
        <v>25</v>
      </c>
      <c r="B153" s="54" t="s">
        <v>83</v>
      </c>
      <c r="C153" s="23" t="s">
        <v>260</v>
      </c>
      <c r="D153" s="13">
        <v>0.45</v>
      </c>
      <c r="E153" s="33">
        <v>0.45</v>
      </c>
      <c r="G153" s="59"/>
      <c r="H153" s="59"/>
    </row>
    <row r="154" spans="1:8" ht="12" customHeight="1" x14ac:dyDescent="0.2">
      <c r="A154" s="23" t="s">
        <v>27</v>
      </c>
      <c r="B154" s="12" t="s">
        <v>233</v>
      </c>
      <c r="C154" s="23" t="s">
        <v>260</v>
      </c>
      <c r="D154" s="37">
        <v>0.3</v>
      </c>
      <c r="E154" s="36">
        <v>0.3</v>
      </c>
      <c r="G154" s="59"/>
      <c r="H154" s="59"/>
    </row>
    <row r="155" spans="1:8" ht="12" customHeight="1" x14ac:dyDescent="0.2">
      <c r="A155" s="31" t="s">
        <v>208</v>
      </c>
      <c r="B155" s="171" t="s">
        <v>234</v>
      </c>
      <c r="C155" s="172"/>
      <c r="D155" s="172"/>
      <c r="E155" s="173"/>
      <c r="G155" s="59"/>
      <c r="H155" s="59"/>
    </row>
    <row r="156" spans="1:8" ht="24" customHeight="1" x14ac:dyDescent="0.2">
      <c r="A156" s="23" t="s">
        <v>209</v>
      </c>
      <c r="B156" s="178" t="s">
        <v>235</v>
      </c>
      <c r="C156" s="179"/>
      <c r="D156" s="179"/>
      <c r="E156" s="180"/>
      <c r="G156" s="59"/>
      <c r="H156" s="59"/>
    </row>
    <row r="157" spans="1:8" ht="12" customHeight="1" x14ac:dyDescent="0.2">
      <c r="A157" s="26" t="s">
        <v>210</v>
      </c>
      <c r="B157" s="61" t="s">
        <v>236</v>
      </c>
      <c r="C157" s="62" t="s">
        <v>73</v>
      </c>
      <c r="D157" s="37">
        <v>0.45</v>
      </c>
      <c r="E157" s="36">
        <v>0.22</v>
      </c>
      <c r="G157" s="59"/>
      <c r="H157" s="59"/>
    </row>
    <row r="158" spans="1:8" ht="12" customHeight="1" x14ac:dyDescent="0.2">
      <c r="A158" s="26" t="s">
        <v>211</v>
      </c>
      <c r="B158" s="63" t="s">
        <v>237</v>
      </c>
      <c r="C158" s="62" t="s">
        <v>73</v>
      </c>
      <c r="D158" s="37">
        <v>0.5</v>
      </c>
      <c r="E158" s="36">
        <v>0.22</v>
      </c>
      <c r="G158" s="59"/>
      <c r="H158" s="59"/>
    </row>
    <row r="159" spans="1:8" ht="12" customHeight="1" x14ac:dyDescent="0.2">
      <c r="A159" s="23" t="s">
        <v>212</v>
      </c>
      <c r="B159" s="201" t="s">
        <v>238</v>
      </c>
      <c r="C159" s="202"/>
      <c r="D159" s="202"/>
      <c r="E159" s="203"/>
      <c r="G159" s="59"/>
      <c r="H159" s="59"/>
    </row>
    <row r="160" spans="1:8" ht="12" customHeight="1" x14ac:dyDescent="0.2">
      <c r="A160" s="26" t="s">
        <v>213</v>
      </c>
      <c r="B160" s="63" t="s">
        <v>239</v>
      </c>
      <c r="C160" s="62" t="s">
        <v>73</v>
      </c>
      <c r="D160" s="37">
        <v>0.76</v>
      </c>
      <c r="E160" s="36">
        <v>0.4</v>
      </c>
      <c r="G160" s="59"/>
      <c r="H160" s="59"/>
    </row>
    <row r="161" spans="1:8" ht="12" customHeight="1" x14ac:dyDescent="0.2">
      <c r="A161" s="23" t="s">
        <v>214</v>
      </c>
      <c r="B161" s="201" t="s">
        <v>240</v>
      </c>
      <c r="C161" s="202"/>
      <c r="D161" s="202"/>
      <c r="E161" s="203"/>
      <c r="G161" s="59"/>
      <c r="H161" s="59"/>
    </row>
    <row r="162" spans="1:8" ht="12" customHeight="1" x14ac:dyDescent="0.2">
      <c r="A162" s="26" t="s">
        <v>215</v>
      </c>
      <c r="B162" s="63" t="s">
        <v>241</v>
      </c>
      <c r="C162" s="62" t="s">
        <v>73</v>
      </c>
      <c r="D162" s="37">
        <v>0.7</v>
      </c>
      <c r="E162" s="37">
        <v>0.45</v>
      </c>
      <c r="G162" s="59"/>
      <c r="H162" s="59"/>
    </row>
    <row r="163" spans="1:8" ht="12" customHeight="1" x14ac:dyDescent="0.2">
      <c r="A163" s="26" t="s">
        <v>216</v>
      </c>
      <c r="B163" s="61" t="s">
        <v>242</v>
      </c>
      <c r="C163" s="62" t="s">
        <v>73</v>
      </c>
      <c r="D163" s="37">
        <v>0.65</v>
      </c>
      <c r="E163" s="37">
        <v>0.36</v>
      </c>
      <c r="G163" s="59"/>
      <c r="H163" s="59"/>
    </row>
    <row r="164" spans="1:8" ht="12" customHeight="1" x14ac:dyDescent="0.2">
      <c r="A164" s="26" t="s">
        <v>217</v>
      </c>
      <c r="B164" s="61" t="s">
        <v>243</v>
      </c>
      <c r="C164" s="62" t="s">
        <v>73</v>
      </c>
      <c r="D164" s="37">
        <v>0.56000000000000005</v>
      </c>
      <c r="E164" s="37">
        <v>0.2</v>
      </c>
      <c r="G164" s="59"/>
      <c r="H164" s="59"/>
    </row>
    <row r="165" spans="1:8" ht="24" customHeight="1" x14ac:dyDescent="0.2">
      <c r="A165" s="26" t="s">
        <v>218</v>
      </c>
      <c r="B165" s="61" t="s">
        <v>244</v>
      </c>
      <c r="C165" s="62" t="s">
        <v>73</v>
      </c>
      <c r="D165" s="37">
        <v>0.86</v>
      </c>
      <c r="E165" s="37">
        <v>0.56000000000000005</v>
      </c>
      <c r="G165" s="59"/>
      <c r="H165" s="59"/>
    </row>
    <row r="166" spans="1:8" ht="12" customHeight="1" x14ac:dyDescent="0.2">
      <c r="A166" s="26" t="s">
        <v>219</v>
      </c>
      <c r="B166" s="61" t="s">
        <v>245</v>
      </c>
      <c r="C166" s="62" t="s">
        <v>73</v>
      </c>
      <c r="D166" s="37">
        <v>0.6</v>
      </c>
      <c r="E166" s="37">
        <v>0.2</v>
      </c>
      <c r="G166" s="59"/>
      <c r="H166" s="59"/>
    </row>
    <row r="167" spans="1:8" ht="12" customHeight="1" x14ac:dyDescent="0.2">
      <c r="A167" s="26" t="s">
        <v>220</v>
      </c>
      <c r="B167" s="61" t="s">
        <v>246</v>
      </c>
      <c r="C167" s="62" t="s">
        <v>73</v>
      </c>
      <c r="D167" s="37">
        <v>0.6</v>
      </c>
      <c r="E167" s="37">
        <v>0.2</v>
      </c>
      <c r="G167" s="59"/>
      <c r="H167" s="59"/>
    </row>
    <row r="168" spans="1:8" ht="12" customHeight="1" x14ac:dyDescent="0.2">
      <c r="A168" s="26" t="s">
        <v>221</v>
      </c>
      <c r="B168" s="61" t="s">
        <v>247</v>
      </c>
      <c r="C168" s="62" t="s">
        <v>73</v>
      </c>
      <c r="D168" s="37">
        <v>0.6</v>
      </c>
      <c r="E168" s="37">
        <v>0.2</v>
      </c>
      <c r="G168" s="59"/>
      <c r="H168" s="59"/>
    </row>
    <row r="169" spans="1:8" ht="12" customHeight="1" x14ac:dyDescent="0.2">
      <c r="A169" s="26" t="s">
        <v>222</v>
      </c>
      <c r="B169" s="61" t="s">
        <v>248</v>
      </c>
      <c r="C169" s="62" t="s">
        <v>73</v>
      </c>
      <c r="D169" s="37">
        <v>0.76</v>
      </c>
      <c r="E169" s="37">
        <v>0.45</v>
      </c>
      <c r="G169" s="59"/>
      <c r="H169" s="59"/>
    </row>
    <row r="170" spans="1:8" ht="12" customHeight="1" x14ac:dyDescent="0.2">
      <c r="A170" s="23" t="s">
        <v>223</v>
      </c>
      <c r="B170" s="188" t="s">
        <v>249</v>
      </c>
      <c r="C170" s="189"/>
      <c r="D170" s="189"/>
      <c r="E170" s="190"/>
      <c r="G170" s="59"/>
      <c r="H170" s="59"/>
    </row>
    <row r="171" spans="1:8" ht="12" customHeight="1" x14ac:dyDescent="0.2">
      <c r="A171" s="26" t="s">
        <v>224</v>
      </c>
      <c r="B171" s="61" t="s">
        <v>250</v>
      </c>
      <c r="C171" s="64" t="s">
        <v>73</v>
      </c>
      <c r="D171" s="65">
        <v>0.66</v>
      </c>
      <c r="E171" s="36">
        <v>0.3</v>
      </c>
      <c r="G171" s="59"/>
      <c r="H171" s="59"/>
    </row>
    <row r="172" spans="1:8" ht="12" customHeight="1" x14ac:dyDescent="0.2">
      <c r="A172" s="23" t="s">
        <v>225</v>
      </c>
      <c r="B172" s="188" t="s">
        <v>251</v>
      </c>
      <c r="C172" s="189"/>
      <c r="D172" s="189"/>
      <c r="E172" s="190"/>
      <c r="G172" s="59"/>
      <c r="H172" s="59"/>
    </row>
    <row r="173" spans="1:8" ht="12" customHeight="1" x14ac:dyDescent="0.2">
      <c r="A173" s="26" t="s">
        <v>226</v>
      </c>
      <c r="B173" s="61" t="s">
        <v>252</v>
      </c>
      <c r="C173" s="64" t="s">
        <v>73</v>
      </c>
      <c r="D173" s="65">
        <v>0.8</v>
      </c>
      <c r="E173" s="36">
        <v>0.4</v>
      </c>
      <c r="G173" s="59"/>
      <c r="H173" s="59"/>
    </row>
    <row r="174" spans="1:8" ht="12" customHeight="1" x14ac:dyDescent="0.2">
      <c r="A174" s="26" t="s">
        <v>227</v>
      </c>
      <c r="B174" s="61" t="s">
        <v>241</v>
      </c>
      <c r="C174" s="64" t="s">
        <v>73</v>
      </c>
      <c r="D174" s="65">
        <v>0.76</v>
      </c>
      <c r="E174" s="36">
        <v>0.5</v>
      </c>
      <c r="G174" s="59"/>
      <c r="H174" s="59"/>
    </row>
    <row r="175" spans="1:8" ht="12" customHeight="1" x14ac:dyDescent="0.2">
      <c r="A175" s="23" t="s">
        <v>228</v>
      </c>
      <c r="B175" s="188" t="s">
        <v>253</v>
      </c>
      <c r="C175" s="189"/>
      <c r="D175" s="189"/>
      <c r="E175" s="190"/>
      <c r="G175" s="59"/>
      <c r="H175" s="59"/>
    </row>
    <row r="176" spans="1:8" ht="12" customHeight="1" x14ac:dyDescent="0.2">
      <c r="A176" s="26" t="s">
        <v>229</v>
      </c>
      <c r="B176" s="61" t="s">
        <v>252</v>
      </c>
      <c r="C176" s="64" t="s">
        <v>73</v>
      </c>
      <c r="D176" s="65">
        <v>0.8</v>
      </c>
      <c r="E176" s="36">
        <v>0.4</v>
      </c>
      <c r="G176" s="59"/>
      <c r="H176" s="59"/>
    </row>
    <row r="177" spans="1:8" ht="12" customHeight="1" x14ac:dyDescent="0.2">
      <c r="A177" s="26" t="s">
        <v>230</v>
      </c>
      <c r="B177" s="61" t="s">
        <v>241</v>
      </c>
      <c r="C177" s="64" t="s">
        <v>73</v>
      </c>
      <c r="D177" s="65">
        <v>0.76</v>
      </c>
      <c r="E177" s="36">
        <v>0.5</v>
      </c>
      <c r="G177" s="59"/>
      <c r="H177" s="59"/>
    </row>
    <row r="178" spans="1:8" ht="23.25" customHeight="1" x14ac:dyDescent="0.2">
      <c r="A178" s="26" t="s">
        <v>231</v>
      </c>
      <c r="B178" s="61" t="s">
        <v>254</v>
      </c>
      <c r="C178" s="64" t="s">
        <v>73</v>
      </c>
      <c r="D178" s="65">
        <v>0.76</v>
      </c>
      <c r="E178" s="36">
        <v>0.5</v>
      </c>
      <c r="G178" s="59"/>
      <c r="H178" s="59"/>
    </row>
    <row r="179" spans="1:8" ht="12" customHeight="1" x14ac:dyDescent="0.2">
      <c r="A179" s="26" t="s">
        <v>232</v>
      </c>
      <c r="B179" s="61" t="s">
        <v>255</v>
      </c>
      <c r="C179" s="64" t="s">
        <v>73</v>
      </c>
      <c r="D179" s="65">
        <v>0.76</v>
      </c>
      <c r="E179" s="36">
        <v>0.5</v>
      </c>
      <c r="G179" s="59"/>
      <c r="H179" s="59"/>
    </row>
    <row r="180" spans="1:8" ht="12" customHeight="1" x14ac:dyDescent="0.2">
      <c r="A180" s="2"/>
      <c r="B180" s="32" t="s">
        <v>256</v>
      </c>
      <c r="C180" s="30"/>
      <c r="D180" s="4">
        <f>D151+D152+D153+D154+D157+D158+D160+D162+D163+D164+D165+D166+D167+D168+D169+D171+D174+D177+D178+D179</f>
        <v>11.92</v>
      </c>
      <c r="E180" s="4">
        <f>E151+E152+E153+E154+E157+E158+E160+E162+E163+E164+E165+E166+E167+E168+E169+E171+E174+E177+E178+E179</f>
        <v>6.94</v>
      </c>
      <c r="G180" s="59"/>
      <c r="H180" s="59"/>
    </row>
    <row r="181" spans="1:8" ht="12" customHeight="1" x14ac:dyDescent="0.2">
      <c r="A181" s="2"/>
      <c r="B181" s="32" t="s">
        <v>257</v>
      </c>
      <c r="C181" s="30"/>
      <c r="D181" s="4">
        <f>D151+D152+D153+D154+D157+D158+D160+D162+D163+D164+D165+D166+D167+D168+D169+D171+D173+D176+D178+D179</f>
        <v>12.000000000000002</v>
      </c>
      <c r="E181" s="4">
        <f>E151+E152+E153+E154+E157+E158+E160+E162+E163+E164+E165+E166+E167+E168+E169+E171+E173+E176+E178+E179</f>
        <v>6.7400000000000011</v>
      </c>
      <c r="G181" s="59"/>
      <c r="H181" s="59"/>
    </row>
    <row r="182" spans="1:8" ht="32.25" customHeight="1" x14ac:dyDescent="0.2">
      <c r="A182" s="191" t="s">
        <v>264</v>
      </c>
      <c r="B182" s="192"/>
      <c r="C182" s="192"/>
      <c r="D182" s="192"/>
      <c r="E182" s="193"/>
      <c r="G182" s="59"/>
    </row>
    <row r="183" spans="1:8" ht="35.25" customHeight="1" x14ac:dyDescent="0.2">
      <c r="A183" s="10" t="s">
        <v>21</v>
      </c>
      <c r="B183" s="12" t="s">
        <v>159</v>
      </c>
      <c r="C183" s="9" t="s">
        <v>259</v>
      </c>
      <c r="D183" s="197">
        <v>0.45</v>
      </c>
      <c r="E183" s="198"/>
      <c r="G183" s="59"/>
    </row>
    <row r="184" spans="1:8" ht="12" customHeight="1" x14ac:dyDescent="0.2">
      <c r="A184" s="2" t="s">
        <v>265</v>
      </c>
      <c r="B184" s="194" t="s">
        <v>266</v>
      </c>
      <c r="C184" s="195"/>
      <c r="D184" s="195"/>
      <c r="E184" s="196"/>
      <c r="G184" s="59"/>
    </row>
    <row r="185" spans="1:8" ht="12" customHeight="1" x14ac:dyDescent="0.2">
      <c r="A185" s="2" t="s">
        <v>267</v>
      </c>
      <c r="B185" s="194" t="s">
        <v>268</v>
      </c>
      <c r="C185" s="195"/>
      <c r="D185" s="195"/>
      <c r="E185" s="196"/>
      <c r="G185" s="59"/>
    </row>
    <row r="186" spans="1:8" ht="12" customHeight="1" x14ac:dyDescent="0.2">
      <c r="A186" s="2" t="s">
        <v>269</v>
      </c>
      <c r="B186" s="194" t="s">
        <v>270</v>
      </c>
      <c r="C186" s="195"/>
      <c r="D186" s="195"/>
      <c r="E186" s="196"/>
      <c r="G186" s="59"/>
    </row>
    <row r="187" spans="1:8" ht="12" customHeight="1" x14ac:dyDescent="0.2">
      <c r="A187" s="2" t="s">
        <v>271</v>
      </c>
      <c r="B187" s="58" t="s">
        <v>272</v>
      </c>
      <c r="C187" s="9" t="s">
        <v>73</v>
      </c>
      <c r="D187" s="199">
        <v>2.42</v>
      </c>
      <c r="E187" s="200"/>
      <c r="G187" s="59"/>
    </row>
    <row r="188" spans="1:8" ht="12" customHeight="1" x14ac:dyDescent="0.2">
      <c r="A188" s="24"/>
      <c r="B188" s="52" t="s">
        <v>84</v>
      </c>
      <c r="C188" s="23"/>
      <c r="D188" s="186">
        <f>D183+D187</f>
        <v>2.87</v>
      </c>
      <c r="E188" s="187"/>
      <c r="G188" s="59"/>
    </row>
    <row r="189" spans="1:8" ht="14.25" customHeight="1" x14ac:dyDescent="0.2">
      <c r="A189" s="160" t="s">
        <v>85</v>
      </c>
      <c r="B189" s="161"/>
      <c r="C189" s="161"/>
      <c r="D189" s="161"/>
      <c r="E189" s="162"/>
      <c r="G189" s="59"/>
    </row>
    <row r="190" spans="1:8" ht="12" customHeight="1" x14ac:dyDescent="0.2">
      <c r="A190" s="15" t="s">
        <v>2</v>
      </c>
      <c r="B190" s="163" t="s">
        <v>86</v>
      </c>
      <c r="C190" s="164"/>
      <c r="D190" s="164"/>
      <c r="E190" s="165"/>
      <c r="G190" s="59"/>
    </row>
    <row r="191" spans="1:8" ht="12" customHeight="1" x14ac:dyDescent="0.2">
      <c r="A191" s="15" t="s">
        <v>17</v>
      </c>
      <c r="B191" s="163" t="s">
        <v>87</v>
      </c>
      <c r="C191" s="164"/>
      <c r="D191" s="164"/>
      <c r="E191" s="165"/>
      <c r="G191" s="59"/>
    </row>
    <row r="192" spans="1:8" ht="12" customHeight="1" x14ac:dyDescent="0.2">
      <c r="A192" s="15" t="s">
        <v>38</v>
      </c>
      <c r="B192" s="163" t="s">
        <v>88</v>
      </c>
      <c r="C192" s="164"/>
      <c r="D192" s="164"/>
      <c r="E192" s="165"/>
      <c r="G192" s="59"/>
    </row>
    <row r="193" spans="1:7" ht="12" customHeight="1" x14ac:dyDescent="0.2">
      <c r="A193" s="14" t="s">
        <v>89</v>
      </c>
      <c r="B193" s="166" t="s">
        <v>90</v>
      </c>
      <c r="C193" s="167"/>
      <c r="D193" s="167"/>
      <c r="E193" s="168"/>
      <c r="G193" s="59"/>
    </row>
    <row r="194" spans="1:7" ht="12" customHeight="1" x14ac:dyDescent="0.2">
      <c r="A194" s="14" t="s">
        <v>91</v>
      </c>
      <c r="B194" s="39" t="s">
        <v>92</v>
      </c>
      <c r="C194" s="14" t="s">
        <v>73</v>
      </c>
      <c r="D194" s="158">
        <v>0.62</v>
      </c>
      <c r="E194" s="159"/>
      <c r="G194" s="59"/>
    </row>
    <row r="195" spans="1:7" ht="12" customHeight="1" x14ac:dyDescent="0.2">
      <c r="A195" s="14" t="s">
        <v>93</v>
      </c>
      <c r="B195" s="39" t="s">
        <v>94</v>
      </c>
      <c r="C195" s="14" t="s">
        <v>73</v>
      </c>
      <c r="D195" s="158">
        <v>1.04</v>
      </c>
      <c r="E195" s="159"/>
      <c r="G195" s="59"/>
    </row>
    <row r="196" spans="1:7" ht="12" customHeight="1" x14ac:dyDescent="0.2">
      <c r="A196" s="14" t="s">
        <v>95</v>
      </c>
      <c r="B196" s="39" t="s">
        <v>96</v>
      </c>
      <c r="C196" s="14" t="s">
        <v>73</v>
      </c>
      <c r="D196" s="169">
        <v>0.22</v>
      </c>
      <c r="E196" s="170"/>
      <c r="G196" s="59"/>
    </row>
    <row r="197" spans="1:7" ht="13.5" customHeight="1" x14ac:dyDescent="0.2">
      <c r="A197" s="160" t="s">
        <v>153</v>
      </c>
      <c r="B197" s="161"/>
      <c r="C197" s="161"/>
      <c r="D197" s="161"/>
      <c r="E197" s="162"/>
      <c r="G197" s="59"/>
    </row>
    <row r="198" spans="1:7" ht="12" customHeight="1" x14ac:dyDescent="0.2">
      <c r="A198" s="15" t="s">
        <v>2</v>
      </c>
      <c r="B198" s="163" t="s">
        <v>152</v>
      </c>
      <c r="C198" s="164"/>
      <c r="D198" s="164"/>
      <c r="E198" s="165"/>
      <c r="G198" s="59"/>
    </row>
    <row r="199" spans="1:7" ht="12" customHeight="1" x14ac:dyDescent="0.2">
      <c r="A199" s="15" t="s">
        <v>17</v>
      </c>
      <c r="B199" s="163" t="s">
        <v>155</v>
      </c>
      <c r="C199" s="164"/>
      <c r="D199" s="164"/>
      <c r="E199" s="165"/>
      <c r="G199" s="59"/>
    </row>
    <row r="200" spans="1:7" ht="12" customHeight="1" x14ac:dyDescent="0.2">
      <c r="A200" s="15" t="s">
        <v>38</v>
      </c>
      <c r="B200" s="163" t="s">
        <v>154</v>
      </c>
      <c r="C200" s="164"/>
      <c r="D200" s="164"/>
      <c r="E200" s="165"/>
      <c r="G200" s="59"/>
    </row>
    <row r="201" spans="1:7" ht="12" customHeight="1" x14ac:dyDescent="0.2">
      <c r="A201" s="14" t="s">
        <v>91</v>
      </c>
      <c r="B201" s="39" t="s">
        <v>156</v>
      </c>
      <c r="C201" s="14" t="s">
        <v>73</v>
      </c>
      <c r="D201" s="158">
        <v>1.06</v>
      </c>
      <c r="E201" s="159"/>
      <c r="G201" s="59"/>
    </row>
    <row r="202" spans="1:7" ht="12" customHeight="1" x14ac:dyDescent="0.2">
      <c r="A202" s="6"/>
      <c r="B202" s="7"/>
      <c r="C202" s="6"/>
      <c r="D202" s="8"/>
      <c r="E202" s="35"/>
    </row>
    <row r="203" spans="1:7" s="1" customFormat="1" ht="24.75" customHeight="1" x14ac:dyDescent="0.2">
      <c r="A203" s="157" t="s">
        <v>74</v>
      </c>
      <c r="B203" s="157"/>
      <c r="C203" s="157"/>
      <c r="D203" s="157"/>
      <c r="E203" s="157"/>
    </row>
    <row r="204" spans="1:7" ht="12" customHeight="1" x14ac:dyDescent="0.2">
      <c r="A204" s="42"/>
      <c r="B204" s="49"/>
      <c r="C204" s="42"/>
    </row>
    <row r="205" spans="1:7" ht="12" customHeight="1" x14ac:dyDescent="0.2">
      <c r="A205" s="42"/>
      <c r="B205" s="49"/>
      <c r="C205" s="42"/>
    </row>
    <row r="206" spans="1:7" ht="12" customHeight="1" x14ac:dyDescent="0.2">
      <c r="A206" s="56" t="s">
        <v>97</v>
      </c>
      <c r="B206" s="56"/>
      <c r="C206" s="46"/>
      <c r="D206" s="156" t="s">
        <v>278</v>
      </c>
      <c r="E206" s="156"/>
    </row>
    <row r="207" spans="1:7" x14ac:dyDescent="0.2">
      <c r="A207" s="42"/>
      <c r="B207" s="49"/>
      <c r="C207" s="42"/>
    </row>
    <row r="208" spans="1:7" x14ac:dyDescent="0.2">
      <c r="A208" s="42"/>
      <c r="B208" s="49"/>
      <c r="C208" s="42"/>
    </row>
    <row r="209" spans="1:5" x14ac:dyDescent="0.2">
      <c r="A209" s="42"/>
      <c r="B209" s="49"/>
      <c r="C209" s="42"/>
    </row>
    <row r="210" spans="1:5" x14ac:dyDescent="0.2">
      <c r="A210" s="42"/>
      <c r="B210" s="49"/>
      <c r="C210" s="42"/>
    </row>
    <row r="211" spans="1:5" x14ac:dyDescent="0.2">
      <c r="A211" s="42"/>
      <c r="B211" s="49"/>
      <c r="C211" s="42"/>
    </row>
    <row r="212" spans="1:5" x14ac:dyDescent="0.2">
      <c r="A212" s="42"/>
      <c r="B212" s="49"/>
      <c r="C212" s="42"/>
    </row>
    <row r="213" spans="1:5" x14ac:dyDescent="0.2">
      <c r="A213" s="42"/>
      <c r="B213" s="49"/>
      <c r="C213" s="42"/>
    </row>
    <row r="214" spans="1:5" x14ac:dyDescent="0.2">
      <c r="A214" s="42"/>
      <c r="B214" s="49"/>
      <c r="C214" s="42"/>
    </row>
    <row r="215" spans="1:5" x14ac:dyDescent="0.2">
      <c r="A215" s="42"/>
      <c r="B215" s="49"/>
      <c r="C215" s="42"/>
    </row>
    <row r="216" spans="1:5" x14ac:dyDescent="0.2">
      <c r="A216" s="42"/>
      <c r="B216" s="49"/>
      <c r="C216" s="42"/>
      <c r="D216" s="47"/>
      <c r="E216" s="47"/>
    </row>
    <row r="217" spans="1:5" x14ac:dyDescent="0.2">
      <c r="A217" s="42"/>
      <c r="B217" s="49"/>
      <c r="C217" s="42"/>
      <c r="D217" s="47"/>
      <c r="E217" s="47"/>
    </row>
    <row r="218" spans="1:5" x14ac:dyDescent="0.2">
      <c r="A218" s="42"/>
      <c r="B218" s="49"/>
      <c r="C218" s="42"/>
      <c r="D218" s="47"/>
      <c r="E218" s="47"/>
    </row>
  </sheetData>
  <mergeCells count="161">
    <mergeCell ref="D20:E20"/>
    <mergeCell ref="D41:E41"/>
    <mergeCell ref="D45:E45"/>
    <mergeCell ref="D43:E43"/>
    <mergeCell ref="D31:E31"/>
    <mergeCell ref="B25:E25"/>
    <mergeCell ref="D26:E26"/>
    <mergeCell ref="D27:E27"/>
    <mergeCell ref="D28:E28"/>
    <mergeCell ref="D23:E23"/>
    <mergeCell ref="A24:E24"/>
    <mergeCell ref="B36:E36"/>
    <mergeCell ref="D38:E38"/>
    <mergeCell ref="A35:E35"/>
    <mergeCell ref="D33:E33"/>
    <mergeCell ref="D34:E34"/>
    <mergeCell ref="D29:E29"/>
    <mergeCell ref="D39:E39"/>
    <mergeCell ref="D40:E40"/>
    <mergeCell ref="D30:E30"/>
    <mergeCell ref="B37:E37"/>
    <mergeCell ref="D32:E32"/>
    <mergeCell ref="D47:E47"/>
    <mergeCell ref="D42:E42"/>
    <mergeCell ref="B51:E51"/>
    <mergeCell ref="D49:E49"/>
    <mergeCell ref="D46:E46"/>
    <mergeCell ref="A50:E50"/>
    <mergeCell ref="B48:E48"/>
    <mergeCell ref="B44:E44"/>
    <mergeCell ref="C7:E7"/>
    <mergeCell ref="D15:E15"/>
    <mergeCell ref="D22:E22"/>
    <mergeCell ref="A16:E16"/>
    <mergeCell ref="A9:E9"/>
    <mergeCell ref="C13:C14"/>
    <mergeCell ref="D14:E14"/>
    <mergeCell ref="D13:E13"/>
    <mergeCell ref="A10:E10"/>
    <mergeCell ref="A11:E11"/>
    <mergeCell ref="D21:E21"/>
    <mergeCell ref="B13:B14"/>
    <mergeCell ref="A13:A14"/>
    <mergeCell ref="B17:E17"/>
    <mergeCell ref="D18:E18"/>
    <mergeCell ref="B19:E19"/>
    <mergeCell ref="D66:E66"/>
    <mergeCell ref="D68:E68"/>
    <mergeCell ref="D71:E71"/>
    <mergeCell ref="B65:E65"/>
    <mergeCell ref="D70:E70"/>
    <mergeCell ref="D69:E69"/>
    <mergeCell ref="D64:E64"/>
    <mergeCell ref="D53:E53"/>
    <mergeCell ref="B52:E52"/>
    <mergeCell ref="D57:E57"/>
    <mergeCell ref="D56:E56"/>
    <mergeCell ref="D61:E61"/>
    <mergeCell ref="D63:E63"/>
    <mergeCell ref="A58:E58"/>
    <mergeCell ref="B60:E60"/>
    <mergeCell ref="D62:E62"/>
    <mergeCell ref="D67:E67"/>
    <mergeCell ref="B59:E59"/>
    <mergeCell ref="B55:E55"/>
    <mergeCell ref="D54:E54"/>
    <mergeCell ref="D72:E72"/>
    <mergeCell ref="D98:E98"/>
    <mergeCell ref="D95:E95"/>
    <mergeCell ref="B98:C98"/>
    <mergeCell ref="D89:E89"/>
    <mergeCell ref="D97:E97"/>
    <mergeCell ref="D82:E82"/>
    <mergeCell ref="D76:E76"/>
    <mergeCell ref="B75:E75"/>
    <mergeCell ref="D74:E74"/>
    <mergeCell ref="D73:E73"/>
    <mergeCell ref="D77:E77"/>
    <mergeCell ref="D94:E94"/>
    <mergeCell ref="B93:E93"/>
    <mergeCell ref="A96:E96"/>
    <mergeCell ref="D92:E92"/>
    <mergeCell ref="D81:E81"/>
    <mergeCell ref="A78:E78"/>
    <mergeCell ref="D80:E80"/>
    <mergeCell ref="B79:E79"/>
    <mergeCell ref="D83:E83"/>
    <mergeCell ref="D85:E85"/>
    <mergeCell ref="D88:E88"/>
    <mergeCell ref="D87:E87"/>
    <mergeCell ref="D84:E84"/>
    <mergeCell ref="D86:E86"/>
    <mergeCell ref="A101:E101"/>
    <mergeCell ref="A99:E99"/>
    <mergeCell ref="D100:E100"/>
    <mergeCell ref="B100:C100"/>
    <mergeCell ref="B127:E127"/>
    <mergeCell ref="B128:E128"/>
    <mergeCell ref="B117:E117"/>
    <mergeCell ref="B124:E124"/>
    <mergeCell ref="B119:E119"/>
    <mergeCell ref="D90:E90"/>
    <mergeCell ref="B91:E91"/>
    <mergeCell ref="B97:C97"/>
    <mergeCell ref="A105:E105"/>
    <mergeCell ref="B103:C103"/>
    <mergeCell ref="B108:E108"/>
    <mergeCell ref="A104:E104"/>
    <mergeCell ref="B107:E107"/>
    <mergeCell ref="B123:E123"/>
    <mergeCell ref="B113:E113"/>
    <mergeCell ref="A122:E122"/>
    <mergeCell ref="B111:E111"/>
    <mergeCell ref="D102:E102"/>
    <mergeCell ref="B102:C102"/>
    <mergeCell ref="D103:E103"/>
    <mergeCell ref="D188:E188"/>
    <mergeCell ref="B170:E170"/>
    <mergeCell ref="A182:E182"/>
    <mergeCell ref="B185:E185"/>
    <mergeCell ref="D183:E183"/>
    <mergeCell ref="B172:E172"/>
    <mergeCell ref="B184:E184"/>
    <mergeCell ref="B175:E175"/>
    <mergeCell ref="D187:E187"/>
    <mergeCell ref="B186:E186"/>
    <mergeCell ref="B159:E159"/>
    <mergeCell ref="B161:E161"/>
    <mergeCell ref="B156:E156"/>
    <mergeCell ref="B131:E131"/>
    <mergeCell ref="B135:E135"/>
    <mergeCell ref="B133:E133"/>
    <mergeCell ref="B145:E145"/>
    <mergeCell ref="B155:E155"/>
    <mergeCell ref="B149:E149"/>
    <mergeCell ref="B150:E150"/>
    <mergeCell ref="A148:E148"/>
    <mergeCell ref="D143:E143"/>
    <mergeCell ref="B144:E144"/>
    <mergeCell ref="A138:E138"/>
    <mergeCell ref="B139:E139"/>
    <mergeCell ref="D141:E141"/>
    <mergeCell ref="D142:E142"/>
    <mergeCell ref="B140:E140"/>
    <mergeCell ref="D146:E146"/>
    <mergeCell ref="D147:E147"/>
    <mergeCell ref="B200:E200"/>
    <mergeCell ref="B199:E199"/>
    <mergeCell ref="A197:E197"/>
    <mergeCell ref="D206:E206"/>
    <mergeCell ref="A203:E203"/>
    <mergeCell ref="D201:E201"/>
    <mergeCell ref="A189:E189"/>
    <mergeCell ref="B198:E198"/>
    <mergeCell ref="B192:E192"/>
    <mergeCell ref="D194:E194"/>
    <mergeCell ref="B190:E190"/>
    <mergeCell ref="B191:E191"/>
    <mergeCell ref="B193:E193"/>
    <mergeCell ref="D195:E195"/>
    <mergeCell ref="D196:E196"/>
  </mergeCells>
  <phoneticPr fontId="0" type="noConversion"/>
  <pageMargins left="0.78740157480314965" right="0.19685039370078741" top="0.59055118110236227" bottom="0.39370078740157483" header="0.31496062992125984" footer="0.31496062992125984"/>
  <pageSetup paperSize="9" orientation="portrait" horizontalDpi="1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1"/>
  <sheetViews>
    <sheetView view="pageBreakPreview" topLeftCell="A184" zoomScale="115" workbookViewId="0">
      <selection activeCell="L6" sqref="L6"/>
    </sheetView>
  </sheetViews>
  <sheetFormatPr defaultRowHeight="15" x14ac:dyDescent="0.2"/>
  <cols>
    <col min="1" max="1" width="8.85546875" style="127" customWidth="1"/>
    <col min="2" max="2" width="58.5703125" style="128" customWidth="1"/>
    <col min="3" max="3" width="10.28515625" style="127" customWidth="1"/>
    <col min="4" max="4" width="7.42578125" style="67" customWidth="1"/>
    <col min="5" max="5" width="8.85546875" style="35" customWidth="1"/>
  </cols>
  <sheetData>
    <row r="1" spans="1:5" x14ac:dyDescent="0.2">
      <c r="A1" s="71"/>
      <c r="B1" s="72"/>
      <c r="C1" s="72" t="s">
        <v>75</v>
      </c>
    </row>
    <row r="2" spans="1:5" x14ac:dyDescent="0.2">
      <c r="A2" s="71"/>
      <c r="B2" s="72"/>
      <c r="C2" s="72" t="s">
        <v>98</v>
      </c>
    </row>
    <row r="3" spans="1:5" x14ac:dyDescent="0.2">
      <c r="A3" s="71"/>
      <c r="B3" s="72"/>
      <c r="C3" s="72" t="s">
        <v>76</v>
      </c>
    </row>
    <row r="4" spans="1:5" ht="20.25" customHeight="1" x14ac:dyDescent="0.2">
      <c r="A4" s="71"/>
      <c r="B4" s="72"/>
      <c r="C4" s="72" t="s">
        <v>149</v>
      </c>
    </row>
    <row r="5" spans="1:5" x14ac:dyDescent="0.2">
      <c r="A5" s="71"/>
      <c r="B5" s="72"/>
      <c r="C5" s="72" t="s">
        <v>382</v>
      </c>
    </row>
    <row r="6" spans="1:5" x14ac:dyDescent="0.2">
      <c r="A6" s="71"/>
      <c r="B6" s="72"/>
      <c r="C6" s="71"/>
    </row>
    <row r="7" spans="1:5" x14ac:dyDescent="0.2">
      <c r="A7" s="71"/>
      <c r="B7" s="72"/>
      <c r="C7" s="241" t="s">
        <v>277</v>
      </c>
      <c r="D7" s="241"/>
      <c r="E7" s="241"/>
    </row>
    <row r="8" spans="1:5" x14ac:dyDescent="0.2">
      <c r="A8" s="71"/>
      <c r="B8" s="72"/>
      <c r="C8" s="241" t="s">
        <v>383</v>
      </c>
      <c r="D8" s="241"/>
      <c r="E8" s="241"/>
    </row>
    <row r="9" spans="1:5" ht="7.5" customHeight="1" x14ac:dyDescent="0.2">
      <c r="A9" s="71"/>
      <c r="B9" s="72"/>
      <c r="C9" s="71"/>
    </row>
    <row r="10" spans="1:5" ht="18" customHeight="1" x14ac:dyDescent="0.2">
      <c r="A10" s="251" t="s">
        <v>77</v>
      </c>
      <c r="B10" s="251"/>
      <c r="C10" s="251"/>
      <c r="D10" s="251"/>
      <c r="E10" s="251"/>
    </row>
    <row r="11" spans="1:5" ht="15.75" customHeight="1" x14ac:dyDescent="0.2">
      <c r="A11" s="251" t="s">
        <v>78</v>
      </c>
      <c r="B11" s="251"/>
      <c r="C11" s="251"/>
      <c r="D11" s="251"/>
      <c r="E11" s="251"/>
    </row>
    <row r="12" spans="1:5" ht="15.75" customHeight="1" x14ac:dyDescent="0.2">
      <c r="A12" s="251" t="s">
        <v>79</v>
      </c>
      <c r="B12" s="251"/>
      <c r="C12" s="251"/>
      <c r="D12" s="251"/>
      <c r="E12" s="251"/>
    </row>
    <row r="13" spans="1:5" ht="9" customHeight="1" x14ac:dyDescent="0.2">
      <c r="A13" s="73"/>
      <c r="B13" s="74"/>
      <c r="C13" s="75"/>
    </row>
    <row r="14" spans="1:5" s="136" customFormat="1" ht="13.5" customHeight="1" x14ac:dyDescent="0.2">
      <c r="A14" s="249" t="s">
        <v>0</v>
      </c>
      <c r="B14" s="249" t="s">
        <v>16</v>
      </c>
      <c r="C14" s="245" t="s">
        <v>1</v>
      </c>
      <c r="D14" s="245" t="s">
        <v>262</v>
      </c>
      <c r="E14" s="248"/>
    </row>
    <row r="15" spans="1:5" s="136" customFormat="1" ht="15" customHeight="1" x14ac:dyDescent="0.2">
      <c r="A15" s="250"/>
      <c r="B15" s="250"/>
      <c r="C15" s="246"/>
      <c r="D15" s="246" t="s">
        <v>263</v>
      </c>
      <c r="E15" s="247"/>
    </row>
    <row r="16" spans="1:5" s="5" customFormat="1" ht="12.75" customHeight="1" x14ac:dyDescent="0.2">
      <c r="A16" s="76">
        <v>1</v>
      </c>
      <c r="B16" s="76">
        <v>2</v>
      </c>
      <c r="C16" s="76">
        <v>3</v>
      </c>
      <c r="D16" s="252">
        <v>4</v>
      </c>
      <c r="E16" s="252"/>
    </row>
    <row r="17" spans="1:7" ht="13.5" customHeight="1" x14ac:dyDescent="0.2">
      <c r="A17" s="242" t="s">
        <v>80</v>
      </c>
      <c r="B17" s="243"/>
      <c r="C17" s="243"/>
      <c r="D17" s="243"/>
      <c r="E17" s="244"/>
    </row>
    <row r="18" spans="1:7" ht="12" customHeight="1" x14ac:dyDescent="0.2">
      <c r="A18" s="20" t="s">
        <v>2</v>
      </c>
      <c r="B18" s="235" t="s">
        <v>3</v>
      </c>
      <c r="C18" s="236"/>
      <c r="D18" s="236"/>
      <c r="E18" s="237"/>
    </row>
    <row r="19" spans="1:7" ht="12" customHeight="1" x14ac:dyDescent="0.2">
      <c r="A19" s="16" t="s">
        <v>17</v>
      </c>
      <c r="B19" s="17" t="s">
        <v>4</v>
      </c>
      <c r="C19" s="16" t="s">
        <v>5</v>
      </c>
      <c r="D19" s="216">
        <v>3.21</v>
      </c>
      <c r="E19" s="217"/>
      <c r="G19" s="59">
        <f>D19*1.05</f>
        <v>3.3705000000000003</v>
      </c>
    </row>
    <row r="20" spans="1:7" ht="12" customHeight="1" x14ac:dyDescent="0.2">
      <c r="A20" s="20" t="s">
        <v>6</v>
      </c>
      <c r="B20" s="235" t="s">
        <v>7</v>
      </c>
      <c r="C20" s="236"/>
      <c r="D20" s="236"/>
      <c r="E20" s="237"/>
      <c r="G20" s="59">
        <f t="shared" ref="G20:G24" si="0">D20*1.05</f>
        <v>0</v>
      </c>
    </row>
    <row r="21" spans="1:7" ht="12" customHeight="1" x14ac:dyDescent="0.2">
      <c r="A21" s="16" t="s">
        <v>8</v>
      </c>
      <c r="B21" s="17" t="s">
        <v>9</v>
      </c>
      <c r="C21" s="16" t="s">
        <v>10</v>
      </c>
      <c r="D21" s="218">
        <v>4.1100000000000003</v>
      </c>
      <c r="E21" s="219"/>
      <c r="G21" s="59">
        <f t="shared" si="0"/>
        <v>4.3155000000000001</v>
      </c>
    </row>
    <row r="22" spans="1:7" ht="12" customHeight="1" x14ac:dyDescent="0.2">
      <c r="A22" s="16" t="s">
        <v>11</v>
      </c>
      <c r="B22" s="17" t="s">
        <v>12</v>
      </c>
      <c r="C22" s="16" t="s">
        <v>10</v>
      </c>
      <c r="D22" s="218">
        <v>4.58</v>
      </c>
      <c r="E22" s="219"/>
      <c r="G22" s="59">
        <f t="shared" si="0"/>
        <v>4.8090000000000002</v>
      </c>
    </row>
    <row r="23" spans="1:7" ht="12" customHeight="1" x14ac:dyDescent="0.2">
      <c r="A23" s="16" t="s">
        <v>13</v>
      </c>
      <c r="B23" s="17" t="s">
        <v>81</v>
      </c>
      <c r="C23" s="16" t="s">
        <v>10</v>
      </c>
      <c r="D23" s="218">
        <v>5.51</v>
      </c>
      <c r="E23" s="219"/>
      <c r="G23" s="59">
        <f t="shared" si="0"/>
        <v>5.7854999999999999</v>
      </c>
    </row>
    <row r="24" spans="1:7" ht="12" customHeight="1" x14ac:dyDescent="0.2">
      <c r="A24" s="16" t="s">
        <v>14</v>
      </c>
      <c r="B24" s="17" t="s">
        <v>15</v>
      </c>
      <c r="C24" s="16" t="s">
        <v>10</v>
      </c>
      <c r="D24" s="218">
        <v>16.399999999999999</v>
      </c>
      <c r="E24" s="219"/>
      <c r="G24" s="59">
        <f t="shared" si="0"/>
        <v>17.22</v>
      </c>
    </row>
    <row r="25" spans="1:7" ht="13.5" customHeight="1" x14ac:dyDescent="0.2">
      <c r="A25" s="238" t="s">
        <v>37</v>
      </c>
      <c r="B25" s="239"/>
      <c r="C25" s="239"/>
      <c r="D25" s="239"/>
      <c r="E25" s="240"/>
      <c r="G25" s="59"/>
    </row>
    <row r="26" spans="1:7" ht="12" customHeight="1" x14ac:dyDescent="0.2">
      <c r="A26" s="20" t="s">
        <v>18</v>
      </c>
      <c r="B26" s="235" t="s">
        <v>19</v>
      </c>
      <c r="C26" s="236"/>
      <c r="D26" s="236"/>
      <c r="E26" s="237"/>
      <c r="G26" s="59"/>
    </row>
    <row r="27" spans="1:7" ht="12" customHeight="1" x14ac:dyDescent="0.2">
      <c r="A27" s="16" t="s">
        <v>17</v>
      </c>
      <c r="B27" s="17" t="s">
        <v>20</v>
      </c>
      <c r="C27" s="16" t="s">
        <v>5</v>
      </c>
      <c r="D27" s="216">
        <v>1.0900000000000001</v>
      </c>
      <c r="E27" s="217"/>
      <c r="G27" s="59">
        <f t="shared" ref="G27:G78" si="1">D27*1.06</f>
        <v>1.1554000000000002</v>
      </c>
    </row>
    <row r="28" spans="1:7" ht="25.5" customHeight="1" x14ac:dyDescent="0.2">
      <c r="A28" s="16" t="s">
        <v>21</v>
      </c>
      <c r="B28" s="17" t="s">
        <v>22</v>
      </c>
      <c r="C28" s="16" t="s">
        <v>5</v>
      </c>
      <c r="D28" s="216">
        <v>1.52</v>
      </c>
      <c r="E28" s="217"/>
      <c r="G28" s="59">
        <f t="shared" si="1"/>
        <v>1.6112000000000002</v>
      </c>
    </row>
    <row r="29" spans="1:7" ht="12" customHeight="1" x14ac:dyDescent="0.2">
      <c r="A29" s="16" t="s">
        <v>23</v>
      </c>
      <c r="B29" s="17" t="s">
        <v>24</v>
      </c>
      <c r="C29" s="16" t="s">
        <v>5</v>
      </c>
      <c r="D29" s="216">
        <v>1.69</v>
      </c>
      <c r="E29" s="217"/>
      <c r="G29" s="59">
        <f t="shared" si="1"/>
        <v>1.7914000000000001</v>
      </c>
    </row>
    <row r="30" spans="1:7" ht="22.5" customHeight="1" x14ac:dyDescent="0.2">
      <c r="A30" s="16" t="s">
        <v>25</v>
      </c>
      <c r="B30" s="17" t="s">
        <v>26</v>
      </c>
      <c r="C30" s="16" t="s">
        <v>5</v>
      </c>
      <c r="D30" s="216">
        <v>1.0900000000000001</v>
      </c>
      <c r="E30" s="217"/>
      <c r="G30" s="59">
        <f t="shared" si="1"/>
        <v>1.1554000000000002</v>
      </c>
    </row>
    <row r="31" spans="1:7" ht="12" customHeight="1" x14ac:dyDescent="0.2">
      <c r="A31" s="16" t="s">
        <v>27</v>
      </c>
      <c r="B31" s="17" t="s">
        <v>28</v>
      </c>
      <c r="C31" s="16" t="s">
        <v>5</v>
      </c>
      <c r="D31" s="216">
        <v>1.0900000000000001</v>
      </c>
      <c r="E31" s="217"/>
      <c r="G31" s="59">
        <f t="shared" si="1"/>
        <v>1.1554000000000002</v>
      </c>
    </row>
    <row r="32" spans="1:7" ht="36" customHeight="1" x14ac:dyDescent="0.2">
      <c r="A32" s="16" t="s">
        <v>29</v>
      </c>
      <c r="B32" s="17" t="s">
        <v>30</v>
      </c>
      <c r="C32" s="16" t="s">
        <v>5</v>
      </c>
      <c r="D32" s="216">
        <v>2.78</v>
      </c>
      <c r="E32" s="217"/>
      <c r="G32" s="59">
        <f t="shared" si="1"/>
        <v>2.9468000000000001</v>
      </c>
    </row>
    <row r="33" spans="1:7" ht="23.25" customHeight="1" x14ac:dyDescent="0.2">
      <c r="A33" s="16" t="s">
        <v>31</v>
      </c>
      <c r="B33" s="17" t="s">
        <v>32</v>
      </c>
      <c r="C33" s="16" t="s">
        <v>5</v>
      </c>
      <c r="D33" s="216">
        <v>1.0900000000000001</v>
      </c>
      <c r="E33" s="217"/>
      <c r="G33" s="59">
        <f t="shared" si="1"/>
        <v>1.1554000000000002</v>
      </c>
    </row>
    <row r="34" spans="1:7" ht="24.75" customHeight="1" x14ac:dyDescent="0.2">
      <c r="A34" s="16" t="s">
        <v>33</v>
      </c>
      <c r="B34" s="17" t="s">
        <v>34</v>
      </c>
      <c r="C34" s="16" t="s">
        <v>5</v>
      </c>
      <c r="D34" s="216">
        <v>2.2400000000000002</v>
      </c>
      <c r="E34" s="217"/>
      <c r="G34" s="59">
        <f t="shared" si="1"/>
        <v>2.3744000000000005</v>
      </c>
    </row>
    <row r="35" spans="1:7" ht="24" customHeight="1" x14ac:dyDescent="0.2">
      <c r="A35" s="16" t="s">
        <v>35</v>
      </c>
      <c r="B35" s="17" t="s">
        <v>36</v>
      </c>
      <c r="C35" s="16" t="s">
        <v>5</v>
      </c>
      <c r="D35" s="216">
        <v>1.0900000000000001</v>
      </c>
      <c r="E35" s="217"/>
      <c r="G35" s="59">
        <f t="shared" si="1"/>
        <v>1.1554000000000002</v>
      </c>
    </row>
    <row r="36" spans="1:7" ht="13.5" customHeight="1" x14ac:dyDescent="0.2">
      <c r="A36" s="238" t="s">
        <v>99</v>
      </c>
      <c r="B36" s="239"/>
      <c r="C36" s="239"/>
      <c r="D36" s="239"/>
      <c r="E36" s="240"/>
      <c r="G36" s="59"/>
    </row>
    <row r="37" spans="1:7" ht="12" customHeight="1" x14ac:dyDescent="0.2">
      <c r="A37" s="77">
        <v>1</v>
      </c>
      <c r="B37" s="235" t="s">
        <v>102</v>
      </c>
      <c r="C37" s="236"/>
      <c r="D37" s="236"/>
      <c r="E37" s="237"/>
      <c r="G37" s="59"/>
    </row>
    <row r="38" spans="1:7" ht="12" customHeight="1" x14ac:dyDescent="0.2">
      <c r="A38" s="77" t="s">
        <v>21</v>
      </c>
      <c r="B38" s="253" t="s">
        <v>103</v>
      </c>
      <c r="C38" s="254"/>
      <c r="D38" s="254"/>
      <c r="E38" s="255"/>
      <c r="G38" s="59"/>
    </row>
    <row r="39" spans="1:7" ht="12" customHeight="1" x14ac:dyDescent="0.2">
      <c r="A39" s="78" t="s">
        <v>49</v>
      </c>
      <c r="B39" s="17" t="s">
        <v>104</v>
      </c>
      <c r="C39" s="78" t="s">
        <v>105</v>
      </c>
      <c r="D39" s="218">
        <v>31.52</v>
      </c>
      <c r="E39" s="219"/>
      <c r="G39" s="59">
        <f t="shared" si="1"/>
        <v>33.411200000000001</v>
      </c>
    </row>
    <row r="40" spans="1:7" ht="24.75" customHeight="1" x14ac:dyDescent="0.2">
      <c r="A40" s="78" t="s">
        <v>53</v>
      </c>
      <c r="B40" s="17" t="s">
        <v>106</v>
      </c>
      <c r="C40" s="78" t="s">
        <v>107</v>
      </c>
      <c r="D40" s="216">
        <v>120</v>
      </c>
      <c r="E40" s="217"/>
      <c r="G40" s="59">
        <f t="shared" si="1"/>
        <v>127.2</v>
      </c>
    </row>
    <row r="41" spans="1:7" ht="12" customHeight="1" x14ac:dyDescent="0.2">
      <c r="A41" s="78" t="s">
        <v>57</v>
      </c>
      <c r="B41" s="17" t="s">
        <v>108</v>
      </c>
      <c r="C41" s="78" t="s">
        <v>107</v>
      </c>
      <c r="D41" s="218">
        <v>33.46</v>
      </c>
      <c r="E41" s="219"/>
      <c r="G41" s="59">
        <f t="shared" si="1"/>
        <v>35.467600000000004</v>
      </c>
    </row>
    <row r="42" spans="1:7" ht="12" customHeight="1" x14ac:dyDescent="0.2">
      <c r="A42" s="78" t="s">
        <v>376</v>
      </c>
      <c r="B42" s="79" t="s">
        <v>109</v>
      </c>
      <c r="C42" s="78" t="s">
        <v>111</v>
      </c>
      <c r="D42" s="218">
        <v>42.67</v>
      </c>
      <c r="E42" s="219"/>
      <c r="G42" s="59">
        <f t="shared" si="1"/>
        <v>45.230200000000004</v>
      </c>
    </row>
    <row r="43" spans="1:7" ht="12" customHeight="1" x14ac:dyDescent="0.2">
      <c r="A43" s="78" t="s">
        <v>377</v>
      </c>
      <c r="B43" s="17" t="s">
        <v>110</v>
      </c>
      <c r="C43" s="78" t="s">
        <v>111</v>
      </c>
      <c r="D43" s="218">
        <v>30.78</v>
      </c>
      <c r="E43" s="219"/>
      <c r="G43" s="59">
        <f t="shared" si="1"/>
        <v>32.626800000000003</v>
      </c>
    </row>
    <row r="44" spans="1:7" ht="34.5" customHeight="1" x14ac:dyDescent="0.2">
      <c r="A44" s="78" t="s">
        <v>378</v>
      </c>
      <c r="B44" s="17" t="s">
        <v>112</v>
      </c>
      <c r="C44" s="78" t="s">
        <v>113</v>
      </c>
      <c r="D44" s="218">
        <v>28.94</v>
      </c>
      <c r="E44" s="219"/>
      <c r="G44" s="59">
        <f t="shared" si="1"/>
        <v>30.676400000000005</v>
      </c>
    </row>
    <row r="45" spans="1:7" ht="12" customHeight="1" x14ac:dyDescent="0.2">
      <c r="A45" s="77" t="s">
        <v>31</v>
      </c>
      <c r="B45" s="142" t="s">
        <v>114</v>
      </c>
      <c r="C45" s="143"/>
      <c r="D45" s="143"/>
      <c r="E45" s="144"/>
      <c r="G45" s="59"/>
    </row>
    <row r="46" spans="1:7" ht="12" customHeight="1" x14ac:dyDescent="0.2">
      <c r="A46" s="78" t="s">
        <v>379</v>
      </c>
      <c r="B46" s="17" t="s">
        <v>115</v>
      </c>
      <c r="C46" s="78" t="s">
        <v>5</v>
      </c>
      <c r="D46" s="218">
        <v>1.17</v>
      </c>
      <c r="E46" s="219"/>
      <c r="G46" s="59">
        <f t="shared" si="1"/>
        <v>1.2402</v>
      </c>
    </row>
    <row r="47" spans="1:7" ht="24" customHeight="1" x14ac:dyDescent="0.2">
      <c r="A47" s="78" t="s">
        <v>380</v>
      </c>
      <c r="B47" s="17" t="s">
        <v>116</v>
      </c>
      <c r="C47" s="78" t="s">
        <v>5</v>
      </c>
      <c r="D47" s="218">
        <v>0.57999999999999996</v>
      </c>
      <c r="E47" s="219"/>
      <c r="G47" s="59">
        <f t="shared" si="1"/>
        <v>0.61480000000000001</v>
      </c>
    </row>
    <row r="48" spans="1:7" ht="24.75" customHeight="1" x14ac:dyDescent="0.2">
      <c r="A48" s="78" t="s">
        <v>381</v>
      </c>
      <c r="B48" s="17" t="s">
        <v>117</v>
      </c>
      <c r="C48" s="78" t="s">
        <v>5</v>
      </c>
      <c r="D48" s="218">
        <v>7.18</v>
      </c>
      <c r="E48" s="219"/>
      <c r="G48" s="59">
        <f t="shared" si="1"/>
        <v>7.6108000000000002</v>
      </c>
    </row>
    <row r="49" spans="1:7" ht="12" customHeight="1" x14ac:dyDescent="0.2">
      <c r="A49" s="77" t="s">
        <v>6</v>
      </c>
      <c r="B49" s="142" t="s">
        <v>118</v>
      </c>
      <c r="C49" s="145"/>
      <c r="D49" s="145"/>
      <c r="E49" s="146"/>
      <c r="G49" s="59"/>
    </row>
    <row r="50" spans="1:7" ht="25.5" customHeight="1" x14ac:dyDescent="0.2">
      <c r="A50" s="78" t="s">
        <v>8</v>
      </c>
      <c r="B50" s="17" t="s">
        <v>119</v>
      </c>
      <c r="C50" s="16" t="s">
        <v>148</v>
      </c>
      <c r="D50" s="218">
        <v>5.78</v>
      </c>
      <c r="E50" s="219"/>
      <c r="G50" s="59">
        <f t="shared" si="1"/>
        <v>6.1268000000000002</v>
      </c>
    </row>
    <row r="51" spans="1:7" ht="13.5" customHeight="1" x14ac:dyDescent="0.2">
      <c r="A51" s="238" t="s">
        <v>120</v>
      </c>
      <c r="B51" s="239"/>
      <c r="C51" s="239"/>
      <c r="D51" s="239"/>
      <c r="E51" s="240"/>
      <c r="G51" s="59"/>
    </row>
    <row r="52" spans="1:7" ht="24.75" customHeight="1" x14ac:dyDescent="0.2">
      <c r="A52" s="77" t="s">
        <v>6</v>
      </c>
      <c r="B52" s="235" t="s">
        <v>384</v>
      </c>
      <c r="C52" s="236"/>
      <c r="D52" s="236"/>
      <c r="E52" s="237"/>
      <c r="G52" s="59"/>
    </row>
    <row r="53" spans="1:7" ht="27" customHeight="1" x14ac:dyDescent="0.2">
      <c r="A53" s="78" t="s">
        <v>8</v>
      </c>
      <c r="B53" s="141" t="s">
        <v>385</v>
      </c>
      <c r="C53" s="78" t="s">
        <v>126</v>
      </c>
      <c r="D53" s="218">
        <v>5.81</v>
      </c>
      <c r="E53" s="219"/>
      <c r="G53" s="59">
        <f>D53*1.05</f>
        <v>6.1005000000000003</v>
      </c>
    </row>
    <row r="54" spans="1:7" ht="13.5" customHeight="1" x14ac:dyDescent="0.2">
      <c r="A54" s="238" t="s">
        <v>68</v>
      </c>
      <c r="B54" s="239"/>
      <c r="C54" s="239"/>
      <c r="D54" s="239"/>
      <c r="E54" s="240"/>
      <c r="G54" s="59"/>
    </row>
    <row r="55" spans="1:7" ht="12" customHeight="1" x14ac:dyDescent="0.2">
      <c r="A55" s="20">
        <v>3</v>
      </c>
      <c r="B55" s="235" t="s">
        <v>42</v>
      </c>
      <c r="C55" s="236"/>
      <c r="D55" s="236"/>
      <c r="E55" s="237"/>
      <c r="G55" s="59"/>
    </row>
    <row r="56" spans="1:7" ht="12" customHeight="1" x14ac:dyDescent="0.2">
      <c r="A56" s="20" t="s">
        <v>164</v>
      </c>
      <c r="B56" s="235" t="s">
        <v>367</v>
      </c>
      <c r="C56" s="236"/>
      <c r="D56" s="236"/>
      <c r="E56" s="237"/>
      <c r="G56" s="59"/>
    </row>
    <row r="57" spans="1:7" ht="12" customHeight="1" x14ac:dyDescent="0.2">
      <c r="A57" s="16" t="s">
        <v>388</v>
      </c>
      <c r="B57" s="17" t="s">
        <v>44</v>
      </c>
      <c r="C57" s="16" t="s">
        <v>73</v>
      </c>
      <c r="D57" s="218">
        <v>8.6300000000000008</v>
      </c>
      <c r="E57" s="219"/>
      <c r="G57" s="59">
        <f t="shared" si="1"/>
        <v>9.1478000000000019</v>
      </c>
    </row>
    <row r="58" spans="1:7" ht="12" customHeight="1" x14ac:dyDescent="0.2">
      <c r="A58" s="16" t="s">
        <v>389</v>
      </c>
      <c r="B58" s="17" t="s">
        <v>45</v>
      </c>
      <c r="C58" s="16" t="s">
        <v>73</v>
      </c>
      <c r="D58" s="216">
        <v>14.56</v>
      </c>
      <c r="E58" s="217"/>
      <c r="G58" s="59">
        <f t="shared" si="1"/>
        <v>15.433600000000002</v>
      </c>
    </row>
    <row r="59" spans="1:7" ht="12" customHeight="1" x14ac:dyDescent="0.2">
      <c r="A59" s="16" t="s">
        <v>390</v>
      </c>
      <c r="B59" s="17" t="s">
        <v>46</v>
      </c>
      <c r="C59" s="16" t="s">
        <v>73</v>
      </c>
      <c r="D59" s="218">
        <v>8.6300000000000008</v>
      </c>
      <c r="E59" s="219"/>
      <c r="G59" s="59">
        <f t="shared" si="1"/>
        <v>9.1478000000000019</v>
      </c>
    </row>
    <row r="60" spans="1:7" ht="12" customHeight="1" x14ac:dyDescent="0.2">
      <c r="A60" s="16" t="s">
        <v>391</v>
      </c>
      <c r="B60" s="17" t="s">
        <v>47</v>
      </c>
      <c r="C60" s="16" t="s">
        <v>73</v>
      </c>
      <c r="D60" s="218">
        <v>5.82</v>
      </c>
      <c r="E60" s="219"/>
      <c r="G60" s="59">
        <f t="shared" si="1"/>
        <v>6.1692000000000009</v>
      </c>
    </row>
    <row r="61" spans="1:7" ht="12" customHeight="1" x14ac:dyDescent="0.2">
      <c r="A61" s="20" t="s">
        <v>166</v>
      </c>
      <c r="B61" s="235" t="s">
        <v>368</v>
      </c>
      <c r="C61" s="236"/>
      <c r="D61" s="236"/>
      <c r="E61" s="237"/>
      <c r="G61" s="59"/>
    </row>
    <row r="62" spans="1:7" ht="12" customHeight="1" x14ac:dyDescent="0.2">
      <c r="A62" s="16" t="s">
        <v>392</v>
      </c>
      <c r="B62" s="17" t="s">
        <v>50</v>
      </c>
      <c r="C62" s="16" t="s">
        <v>73</v>
      </c>
      <c r="D62" s="218">
        <v>11.75</v>
      </c>
      <c r="E62" s="219"/>
      <c r="G62" s="59">
        <f t="shared" si="1"/>
        <v>12.455</v>
      </c>
    </row>
    <row r="63" spans="1:7" ht="12" customHeight="1" x14ac:dyDescent="0.2">
      <c r="A63" s="16" t="s">
        <v>393</v>
      </c>
      <c r="B63" s="17" t="s">
        <v>52</v>
      </c>
      <c r="C63" s="16" t="s">
        <v>73</v>
      </c>
      <c r="D63" s="218">
        <v>5.82</v>
      </c>
      <c r="E63" s="219"/>
      <c r="G63" s="59">
        <f t="shared" si="1"/>
        <v>6.1692000000000009</v>
      </c>
    </row>
    <row r="64" spans="1:7" ht="12" customHeight="1" x14ac:dyDescent="0.2">
      <c r="A64" s="16" t="s">
        <v>394</v>
      </c>
      <c r="B64" s="17" t="s">
        <v>54</v>
      </c>
      <c r="C64" s="16" t="s">
        <v>73</v>
      </c>
      <c r="D64" s="218">
        <v>8.6300000000000008</v>
      </c>
      <c r="E64" s="219"/>
      <c r="G64" s="59">
        <f t="shared" si="1"/>
        <v>9.1478000000000019</v>
      </c>
    </row>
    <row r="65" spans="1:7" ht="12" customHeight="1" x14ac:dyDescent="0.2">
      <c r="A65" s="16" t="s">
        <v>395</v>
      </c>
      <c r="B65" s="17" t="s">
        <v>56</v>
      </c>
      <c r="C65" s="16" t="s">
        <v>73</v>
      </c>
      <c r="D65" s="216">
        <v>14.56</v>
      </c>
      <c r="E65" s="217"/>
      <c r="G65" s="59">
        <f t="shared" si="1"/>
        <v>15.433600000000002</v>
      </c>
    </row>
    <row r="66" spans="1:7" ht="12" customHeight="1" x14ac:dyDescent="0.2">
      <c r="A66" s="16" t="s">
        <v>396</v>
      </c>
      <c r="B66" s="17" t="s">
        <v>58</v>
      </c>
      <c r="C66" s="16" t="s">
        <v>73</v>
      </c>
      <c r="D66" s="218">
        <v>17.47</v>
      </c>
      <c r="E66" s="219"/>
      <c r="G66" s="59">
        <f t="shared" si="1"/>
        <v>18.5182</v>
      </c>
    </row>
    <row r="67" spans="1:7" ht="12" customHeight="1" x14ac:dyDescent="0.2">
      <c r="A67" s="16" t="s">
        <v>397</v>
      </c>
      <c r="B67" s="17" t="s">
        <v>60</v>
      </c>
      <c r="C67" s="16" t="s">
        <v>73</v>
      </c>
      <c r="D67" s="216">
        <v>14.56</v>
      </c>
      <c r="E67" s="217"/>
      <c r="G67" s="59">
        <f t="shared" si="1"/>
        <v>15.433600000000002</v>
      </c>
    </row>
    <row r="68" spans="1:7" ht="12" customHeight="1" x14ac:dyDescent="0.2">
      <c r="A68" s="16" t="s">
        <v>398</v>
      </c>
      <c r="B68" s="17" t="s">
        <v>69</v>
      </c>
      <c r="C68" s="16" t="s">
        <v>73</v>
      </c>
      <c r="D68" s="216">
        <v>11.25</v>
      </c>
      <c r="E68" s="217"/>
      <c r="G68" s="59">
        <f t="shared" si="1"/>
        <v>11.925000000000001</v>
      </c>
    </row>
    <row r="69" spans="1:7" ht="12" customHeight="1" x14ac:dyDescent="0.2">
      <c r="A69" s="16" t="s">
        <v>399</v>
      </c>
      <c r="B69" s="17" t="s">
        <v>369</v>
      </c>
      <c r="C69" s="16" t="s">
        <v>73</v>
      </c>
      <c r="D69" s="216">
        <v>11.25</v>
      </c>
      <c r="E69" s="217"/>
      <c r="G69" s="59">
        <f t="shared" si="1"/>
        <v>11.925000000000001</v>
      </c>
    </row>
    <row r="70" spans="1:7" ht="36" customHeight="1" x14ac:dyDescent="0.2">
      <c r="A70" s="16" t="s">
        <v>400</v>
      </c>
      <c r="B70" s="17" t="s">
        <v>62</v>
      </c>
      <c r="C70" s="16" t="s">
        <v>73</v>
      </c>
      <c r="D70" s="218">
        <v>29.22</v>
      </c>
      <c r="E70" s="219"/>
      <c r="G70" s="59">
        <f t="shared" si="1"/>
        <v>30.973200000000002</v>
      </c>
    </row>
    <row r="71" spans="1:7" ht="12" customHeight="1" x14ac:dyDescent="0.2">
      <c r="A71" s="20" t="s">
        <v>370</v>
      </c>
      <c r="B71" s="235" t="s">
        <v>371</v>
      </c>
      <c r="C71" s="236"/>
      <c r="D71" s="236"/>
      <c r="E71" s="237"/>
      <c r="G71" s="59"/>
    </row>
    <row r="72" spans="1:7" ht="12" customHeight="1" x14ac:dyDescent="0.2">
      <c r="A72" s="16" t="s">
        <v>401</v>
      </c>
      <c r="B72" s="17" t="s">
        <v>65</v>
      </c>
      <c r="C72" s="16" t="s">
        <v>73</v>
      </c>
      <c r="D72" s="218">
        <v>11.75</v>
      </c>
      <c r="E72" s="219"/>
      <c r="G72" s="59">
        <f t="shared" si="1"/>
        <v>12.455</v>
      </c>
    </row>
    <row r="73" spans="1:7" ht="12" customHeight="1" x14ac:dyDescent="0.2">
      <c r="A73" s="16" t="s">
        <v>402</v>
      </c>
      <c r="B73" s="17" t="s">
        <v>67</v>
      </c>
      <c r="C73" s="16" t="s">
        <v>73</v>
      </c>
      <c r="D73" s="216">
        <v>14.56</v>
      </c>
      <c r="E73" s="217"/>
      <c r="G73" s="59">
        <f t="shared" si="1"/>
        <v>15.433600000000002</v>
      </c>
    </row>
    <row r="74" spans="1:7" ht="12" customHeight="1" x14ac:dyDescent="0.2">
      <c r="A74" s="80" t="s">
        <v>372</v>
      </c>
      <c r="B74" s="70" t="s">
        <v>373</v>
      </c>
      <c r="C74" s="81"/>
      <c r="D74" s="82"/>
      <c r="E74" s="83"/>
      <c r="G74" s="59"/>
    </row>
    <row r="75" spans="1:7" ht="24.75" customHeight="1" x14ac:dyDescent="0.2">
      <c r="A75" s="80" t="s">
        <v>374</v>
      </c>
      <c r="B75" s="235" t="s">
        <v>287</v>
      </c>
      <c r="C75" s="236"/>
      <c r="D75" s="236"/>
      <c r="E75" s="237"/>
      <c r="G75" s="59"/>
    </row>
    <row r="76" spans="1:7" ht="24" customHeight="1" x14ac:dyDescent="0.2">
      <c r="A76" s="16" t="s">
        <v>375</v>
      </c>
      <c r="B76" s="17" t="s">
        <v>286</v>
      </c>
      <c r="C76" s="16" t="s">
        <v>73</v>
      </c>
      <c r="D76" s="216">
        <v>16.14</v>
      </c>
      <c r="E76" s="217"/>
      <c r="G76" s="59">
        <f t="shared" si="1"/>
        <v>17.108400000000003</v>
      </c>
    </row>
    <row r="77" spans="1:7" ht="24.75" customHeight="1" x14ac:dyDescent="0.2">
      <c r="A77" s="80" t="s">
        <v>403</v>
      </c>
      <c r="B77" s="235" t="s">
        <v>288</v>
      </c>
      <c r="C77" s="236"/>
      <c r="D77" s="236"/>
      <c r="E77" s="237"/>
      <c r="G77" s="59"/>
    </row>
    <row r="78" spans="1:7" ht="25.5" customHeight="1" x14ac:dyDescent="0.2">
      <c r="A78" s="16" t="s">
        <v>404</v>
      </c>
      <c r="B78" s="17" t="s">
        <v>286</v>
      </c>
      <c r="C78" s="16" t="s">
        <v>73</v>
      </c>
      <c r="D78" s="216">
        <v>16.14</v>
      </c>
      <c r="E78" s="217"/>
      <c r="G78" s="59">
        <f t="shared" si="1"/>
        <v>17.108400000000003</v>
      </c>
    </row>
    <row r="79" spans="1:7" ht="13.5" customHeight="1" x14ac:dyDescent="0.2">
      <c r="A79" s="242" t="s">
        <v>127</v>
      </c>
      <c r="B79" s="243"/>
      <c r="C79" s="243"/>
      <c r="D79" s="243"/>
      <c r="E79" s="244"/>
      <c r="G79" s="59"/>
    </row>
    <row r="80" spans="1:7" ht="12" customHeight="1" x14ac:dyDescent="0.2">
      <c r="A80" s="20" t="s">
        <v>2</v>
      </c>
      <c r="B80" s="235" t="s">
        <v>128</v>
      </c>
      <c r="C80" s="236"/>
      <c r="D80" s="236"/>
      <c r="E80" s="237"/>
      <c r="G80" s="59"/>
    </row>
    <row r="81" spans="1:7" ht="12" customHeight="1" x14ac:dyDescent="0.2">
      <c r="A81" s="16" t="s">
        <v>17</v>
      </c>
      <c r="B81" s="17" t="s">
        <v>285</v>
      </c>
      <c r="C81" s="16" t="s">
        <v>136</v>
      </c>
      <c r="D81" s="216">
        <v>1.51</v>
      </c>
      <c r="E81" s="217"/>
      <c r="G81" s="59">
        <f t="shared" ref="G81:G90" si="2">D81*1.06</f>
        <v>1.6006</v>
      </c>
    </row>
    <row r="82" spans="1:7" ht="12" customHeight="1" x14ac:dyDescent="0.2">
      <c r="A82" s="16" t="s">
        <v>21</v>
      </c>
      <c r="B82" s="17" t="s">
        <v>147</v>
      </c>
      <c r="C82" s="16" t="s">
        <v>136</v>
      </c>
      <c r="D82" s="216">
        <v>1.1200000000000001</v>
      </c>
      <c r="E82" s="217"/>
      <c r="G82" s="59">
        <f t="shared" si="2"/>
        <v>1.1872000000000003</v>
      </c>
    </row>
    <row r="83" spans="1:7" ht="12" customHeight="1" x14ac:dyDescent="0.2">
      <c r="A83" s="16" t="s">
        <v>23</v>
      </c>
      <c r="B83" s="17" t="s">
        <v>146</v>
      </c>
      <c r="C83" s="16" t="s">
        <v>136</v>
      </c>
      <c r="D83" s="216">
        <v>1.03</v>
      </c>
      <c r="E83" s="217"/>
      <c r="G83" s="59">
        <f t="shared" si="2"/>
        <v>1.0918000000000001</v>
      </c>
    </row>
    <row r="84" spans="1:7" ht="12" customHeight="1" x14ac:dyDescent="0.2">
      <c r="A84" s="16" t="s">
        <v>25</v>
      </c>
      <c r="B84" s="17" t="s">
        <v>130</v>
      </c>
      <c r="C84" s="16" t="s">
        <v>136</v>
      </c>
      <c r="D84" s="216">
        <v>1.1299999999999999</v>
      </c>
      <c r="E84" s="217"/>
      <c r="G84" s="59">
        <f t="shared" si="2"/>
        <v>1.1978</v>
      </c>
    </row>
    <row r="85" spans="1:7" ht="12" customHeight="1" x14ac:dyDescent="0.2">
      <c r="A85" s="16" t="s">
        <v>27</v>
      </c>
      <c r="B85" s="17" t="s">
        <v>131</v>
      </c>
      <c r="C85" s="16" t="s">
        <v>136</v>
      </c>
      <c r="D85" s="216">
        <v>1.33</v>
      </c>
      <c r="E85" s="217"/>
      <c r="G85" s="59">
        <f t="shared" si="2"/>
        <v>1.4098000000000002</v>
      </c>
    </row>
    <row r="86" spans="1:7" ht="12" customHeight="1" x14ac:dyDescent="0.2">
      <c r="A86" s="16" t="s">
        <v>29</v>
      </c>
      <c r="B86" s="17" t="s">
        <v>132</v>
      </c>
      <c r="C86" s="16" t="s">
        <v>136</v>
      </c>
      <c r="D86" s="216">
        <v>1.79</v>
      </c>
      <c r="E86" s="217"/>
      <c r="G86" s="59">
        <f t="shared" si="2"/>
        <v>1.8974000000000002</v>
      </c>
    </row>
    <row r="87" spans="1:7" ht="12" customHeight="1" x14ac:dyDescent="0.2">
      <c r="A87" s="16" t="s">
        <v>31</v>
      </c>
      <c r="B87" s="17" t="s">
        <v>133</v>
      </c>
      <c r="C87" s="16" t="s">
        <v>136</v>
      </c>
      <c r="D87" s="216">
        <v>1.75</v>
      </c>
      <c r="E87" s="217"/>
      <c r="G87" s="59">
        <f t="shared" si="2"/>
        <v>1.855</v>
      </c>
    </row>
    <row r="88" spans="1:7" ht="12" customHeight="1" x14ac:dyDescent="0.2">
      <c r="A88" s="16" t="s">
        <v>33</v>
      </c>
      <c r="B88" s="17" t="s">
        <v>134</v>
      </c>
      <c r="C88" s="16" t="s">
        <v>136</v>
      </c>
      <c r="D88" s="216">
        <v>1.43</v>
      </c>
      <c r="E88" s="217"/>
      <c r="G88" s="59">
        <f t="shared" si="2"/>
        <v>1.5158</v>
      </c>
    </row>
    <row r="89" spans="1:7" ht="12" customHeight="1" x14ac:dyDescent="0.2">
      <c r="A89" s="84">
        <v>1.9</v>
      </c>
      <c r="B89" s="17" t="s">
        <v>135</v>
      </c>
      <c r="C89" s="16" t="s">
        <v>137</v>
      </c>
      <c r="D89" s="216">
        <v>1.54</v>
      </c>
      <c r="E89" s="217"/>
      <c r="G89" s="59">
        <f t="shared" si="2"/>
        <v>1.6324000000000001</v>
      </c>
    </row>
    <row r="90" spans="1:7" ht="12" customHeight="1" x14ac:dyDescent="0.2">
      <c r="A90" s="85">
        <v>1.1000000000000001</v>
      </c>
      <c r="B90" s="17" t="s">
        <v>139</v>
      </c>
      <c r="C90" s="16" t="s">
        <v>137</v>
      </c>
      <c r="D90" s="216">
        <v>0.39</v>
      </c>
      <c r="E90" s="217"/>
      <c r="G90" s="59">
        <f t="shared" si="2"/>
        <v>0.41340000000000005</v>
      </c>
    </row>
    <row r="91" spans="1:7" ht="12" customHeight="1" x14ac:dyDescent="0.2">
      <c r="A91" s="20" t="s">
        <v>6</v>
      </c>
      <c r="B91" s="261" t="s">
        <v>140</v>
      </c>
      <c r="C91" s="262"/>
      <c r="D91" s="262"/>
      <c r="E91" s="263"/>
      <c r="G91" s="59"/>
    </row>
    <row r="92" spans="1:7" ht="12" customHeight="1" x14ac:dyDescent="0.2">
      <c r="A92" s="16" t="s">
        <v>8</v>
      </c>
      <c r="B92" s="17" t="s">
        <v>151</v>
      </c>
      <c r="C92" s="16" t="s">
        <v>73</v>
      </c>
      <c r="D92" s="218">
        <f>D201</f>
        <v>1.63</v>
      </c>
      <c r="E92" s="219"/>
      <c r="G92" s="59">
        <f>D92*1.06</f>
        <v>1.7278</v>
      </c>
    </row>
    <row r="93" spans="1:7" ht="12" customHeight="1" x14ac:dyDescent="0.2">
      <c r="A93" s="20">
        <v>3</v>
      </c>
      <c r="B93" s="261" t="s">
        <v>274</v>
      </c>
      <c r="C93" s="262"/>
      <c r="D93" s="262"/>
      <c r="E93" s="263"/>
      <c r="G93" s="59"/>
    </row>
    <row r="94" spans="1:7" ht="12" customHeight="1" x14ac:dyDescent="0.2">
      <c r="A94" s="16" t="s">
        <v>164</v>
      </c>
      <c r="B94" s="17" t="s">
        <v>273</v>
      </c>
      <c r="C94" s="16" t="s">
        <v>73</v>
      </c>
      <c r="D94" s="216">
        <f>D123</f>
        <v>5.9</v>
      </c>
      <c r="E94" s="217"/>
      <c r="G94" s="59">
        <f>D94*1.06</f>
        <v>6.2540000000000004</v>
      </c>
    </row>
    <row r="95" spans="1:7" ht="12" customHeight="1" x14ac:dyDescent="0.2">
      <c r="A95" s="16" t="s">
        <v>166</v>
      </c>
      <c r="B95" s="17" t="s">
        <v>275</v>
      </c>
      <c r="C95" s="16" t="s">
        <v>73</v>
      </c>
      <c r="D95" s="216">
        <f>D140</f>
        <v>3.33</v>
      </c>
      <c r="E95" s="217"/>
      <c r="G95" s="59">
        <f>D95*1.06</f>
        <v>3.5298000000000003</v>
      </c>
    </row>
    <row r="96" spans="1:7" ht="13.5" customHeight="1" x14ac:dyDescent="0.2">
      <c r="A96" s="242" t="s">
        <v>141</v>
      </c>
      <c r="B96" s="243"/>
      <c r="C96" s="243"/>
      <c r="D96" s="243"/>
      <c r="E96" s="244"/>
      <c r="G96" s="59"/>
    </row>
    <row r="97" spans="1:11" ht="12" customHeight="1" x14ac:dyDescent="0.2">
      <c r="A97" s="16" t="s">
        <v>2</v>
      </c>
      <c r="B97" s="259" t="s">
        <v>143</v>
      </c>
      <c r="C97" s="259"/>
      <c r="D97" s="216">
        <f>D81+D82+D83+D84+D85+D86+D87+D89+D90+D92+D94+D95</f>
        <v>22.449999999999996</v>
      </c>
      <c r="E97" s="219"/>
      <c r="G97" s="59">
        <f>D97*1.06</f>
        <v>23.796999999999997</v>
      </c>
      <c r="I97" s="59"/>
      <c r="J97" s="59"/>
      <c r="K97" s="59"/>
    </row>
    <row r="98" spans="1:11" ht="12" customHeight="1" x14ac:dyDescent="0.2">
      <c r="A98" s="16" t="s">
        <v>6</v>
      </c>
      <c r="B98" s="259" t="s">
        <v>142</v>
      </c>
      <c r="C98" s="259"/>
      <c r="D98" s="216">
        <f>D81+D82+D83+D84+D85+D87+D89+D90+D92+D94+D95</f>
        <v>20.659999999999997</v>
      </c>
      <c r="E98" s="219"/>
      <c r="G98" s="59">
        <f>D98*1.06</f>
        <v>21.899599999999996</v>
      </c>
      <c r="I98" s="59"/>
      <c r="J98" s="59"/>
    </row>
    <row r="99" spans="1:11" ht="13.5" customHeight="1" x14ac:dyDescent="0.2">
      <c r="A99" s="242" t="s">
        <v>144</v>
      </c>
      <c r="B99" s="243"/>
      <c r="C99" s="243"/>
      <c r="D99" s="243"/>
      <c r="E99" s="244"/>
      <c r="G99" s="59"/>
    </row>
    <row r="100" spans="1:11" ht="12" customHeight="1" x14ac:dyDescent="0.2">
      <c r="A100" s="16" t="s">
        <v>2</v>
      </c>
      <c r="B100" s="194" t="s">
        <v>150</v>
      </c>
      <c r="C100" s="196"/>
      <c r="D100" s="216">
        <f>D81+D82+D83+D84+D85+D87+D89+D90+D92+D94+D95</f>
        <v>20.659999999999997</v>
      </c>
      <c r="E100" s="219"/>
      <c r="G100" s="59">
        <f>D100*1.06</f>
        <v>21.899599999999996</v>
      </c>
    </row>
    <row r="101" spans="1:11" ht="30.75" customHeight="1" x14ac:dyDescent="0.2">
      <c r="A101" s="242" t="s">
        <v>145</v>
      </c>
      <c r="B101" s="243"/>
      <c r="C101" s="243"/>
      <c r="D101" s="243"/>
      <c r="E101" s="244"/>
      <c r="G101" s="59"/>
    </row>
    <row r="102" spans="1:11" ht="12" customHeight="1" x14ac:dyDescent="0.2">
      <c r="A102" s="16" t="s">
        <v>2</v>
      </c>
      <c r="B102" s="259" t="s">
        <v>143</v>
      </c>
      <c r="C102" s="259"/>
      <c r="D102" s="216">
        <f>D81+D82+D83+D84+D85+D86+D87+D89+D90+D92+D94+D95</f>
        <v>22.449999999999996</v>
      </c>
      <c r="E102" s="217"/>
      <c r="G102" s="59">
        <f>D102*1.06</f>
        <v>23.796999999999997</v>
      </c>
    </row>
    <row r="103" spans="1:11" ht="12" customHeight="1" x14ac:dyDescent="0.2">
      <c r="A103" s="16" t="s">
        <v>6</v>
      </c>
      <c r="B103" s="259" t="s">
        <v>142</v>
      </c>
      <c r="C103" s="259"/>
      <c r="D103" s="216">
        <f>D81+D82+D83+D84+D85+D87+D89+D90+D92+D94+D95</f>
        <v>20.659999999999997</v>
      </c>
      <c r="E103" s="217"/>
      <c r="G103" s="59">
        <f>D103*1.06</f>
        <v>21.899599999999996</v>
      </c>
    </row>
    <row r="104" spans="1:11" ht="13.5" customHeight="1" x14ac:dyDescent="0.2">
      <c r="A104" s="242" t="s">
        <v>82</v>
      </c>
      <c r="B104" s="243"/>
      <c r="C104" s="243"/>
      <c r="D104" s="243"/>
      <c r="E104" s="244"/>
      <c r="G104" s="59"/>
    </row>
    <row r="105" spans="1:11" ht="13.5" customHeight="1" x14ac:dyDescent="0.2">
      <c r="A105" s="260" t="s">
        <v>175</v>
      </c>
      <c r="B105" s="260"/>
      <c r="C105" s="260"/>
      <c r="D105" s="260"/>
      <c r="E105" s="260"/>
      <c r="G105" s="59"/>
    </row>
    <row r="106" spans="1:11" ht="21.75" customHeight="1" x14ac:dyDescent="0.2">
      <c r="A106" s="86"/>
      <c r="B106" s="87"/>
      <c r="C106" s="86"/>
      <c r="D106" s="88" t="s">
        <v>176</v>
      </c>
      <c r="E106" s="88" t="s">
        <v>177</v>
      </c>
      <c r="G106" s="59"/>
    </row>
    <row r="107" spans="1:11" ht="12" customHeight="1" x14ac:dyDescent="0.2">
      <c r="A107" s="89">
        <v>1</v>
      </c>
      <c r="B107" s="256" t="s">
        <v>261</v>
      </c>
      <c r="C107" s="257"/>
      <c r="D107" s="257"/>
      <c r="E107" s="258"/>
      <c r="G107" s="59"/>
    </row>
    <row r="108" spans="1:11" ht="12" customHeight="1" x14ac:dyDescent="0.2">
      <c r="A108" s="89" t="s">
        <v>17</v>
      </c>
      <c r="B108" s="256" t="s">
        <v>157</v>
      </c>
      <c r="C108" s="257"/>
      <c r="D108" s="257"/>
      <c r="E108" s="258"/>
      <c r="G108" s="59"/>
    </row>
    <row r="109" spans="1:11" ht="12" customHeight="1" x14ac:dyDescent="0.2">
      <c r="A109" s="89" t="s">
        <v>39</v>
      </c>
      <c r="B109" s="90" t="s">
        <v>289</v>
      </c>
      <c r="C109" s="91" t="s">
        <v>258</v>
      </c>
      <c r="D109" s="150">
        <v>0.04</v>
      </c>
      <c r="E109" s="150">
        <v>0.04</v>
      </c>
      <c r="G109" s="59">
        <f>D109*1.05</f>
        <v>4.2000000000000003E-2</v>
      </c>
      <c r="H109" s="59"/>
    </row>
    <row r="110" spans="1:11" ht="12" customHeight="1" x14ac:dyDescent="0.2">
      <c r="A110" s="89" t="s">
        <v>21</v>
      </c>
      <c r="B110" s="90" t="s">
        <v>305</v>
      </c>
      <c r="C110" s="91" t="s">
        <v>259</v>
      </c>
      <c r="D110" s="150">
        <v>0.62</v>
      </c>
      <c r="E110" s="150">
        <v>0.65</v>
      </c>
      <c r="G110" s="59">
        <f t="shared" ref="G110:H173" si="3">D110*1.05</f>
        <v>0.65100000000000002</v>
      </c>
      <c r="H110" s="59"/>
    </row>
    <row r="111" spans="1:11" ht="12" customHeight="1" x14ac:dyDescent="0.2">
      <c r="A111" s="89" t="s">
        <v>25</v>
      </c>
      <c r="B111" s="256" t="s">
        <v>386</v>
      </c>
      <c r="C111" s="257"/>
      <c r="D111" s="257"/>
      <c r="E111" s="258"/>
      <c r="G111" s="59">
        <f t="shared" si="3"/>
        <v>0</v>
      </c>
      <c r="H111" s="59"/>
    </row>
    <row r="112" spans="1:11" ht="24" customHeight="1" x14ac:dyDescent="0.2">
      <c r="A112" s="92" t="s">
        <v>291</v>
      </c>
      <c r="B112" s="93" t="s">
        <v>290</v>
      </c>
      <c r="C112" s="94" t="s">
        <v>260</v>
      </c>
      <c r="D112" s="150">
        <v>0.61</v>
      </c>
      <c r="E112" s="36">
        <v>0.61</v>
      </c>
      <c r="G112" s="59">
        <f t="shared" si="3"/>
        <v>0.64049999999999996</v>
      </c>
      <c r="H112" s="59"/>
    </row>
    <row r="113" spans="1:9" ht="12" customHeight="1" x14ac:dyDescent="0.2">
      <c r="A113" s="95" t="s">
        <v>162</v>
      </c>
      <c r="B113" s="256" t="s">
        <v>293</v>
      </c>
      <c r="C113" s="257"/>
      <c r="D113" s="257"/>
      <c r="E113" s="258"/>
      <c r="G113" s="59">
        <f t="shared" si="3"/>
        <v>0</v>
      </c>
      <c r="H113" s="59"/>
    </row>
    <row r="114" spans="1:9" ht="12" customHeight="1" x14ac:dyDescent="0.2">
      <c r="A114" s="95" t="s">
        <v>164</v>
      </c>
      <c r="B114" s="256" t="s">
        <v>292</v>
      </c>
      <c r="C114" s="257"/>
      <c r="D114" s="257"/>
      <c r="E114" s="258"/>
      <c r="G114" s="59">
        <f t="shared" si="3"/>
        <v>0</v>
      </c>
      <c r="H114" s="59"/>
    </row>
    <row r="115" spans="1:9" ht="12" customHeight="1" x14ac:dyDescent="0.2">
      <c r="A115" s="92" t="s">
        <v>294</v>
      </c>
      <c r="B115" s="93" t="s">
        <v>165</v>
      </c>
      <c r="C115" s="94" t="s">
        <v>73</v>
      </c>
      <c r="D115" s="150">
        <v>0.61</v>
      </c>
      <c r="E115" s="36">
        <v>0.35</v>
      </c>
      <c r="G115" s="59">
        <f t="shared" si="3"/>
        <v>0.64049999999999996</v>
      </c>
      <c r="H115" s="59">
        <f t="shared" si="3"/>
        <v>0.36749999999999999</v>
      </c>
    </row>
    <row r="116" spans="1:9" ht="12" customHeight="1" x14ac:dyDescent="0.2">
      <c r="A116" s="92" t="s">
        <v>295</v>
      </c>
      <c r="B116" s="93" t="s">
        <v>178</v>
      </c>
      <c r="C116" s="94" t="s">
        <v>73</v>
      </c>
      <c r="D116" s="150">
        <v>1.45</v>
      </c>
      <c r="E116" s="36">
        <v>1</v>
      </c>
      <c r="G116" s="59">
        <f t="shared" si="3"/>
        <v>1.5225</v>
      </c>
      <c r="H116" s="59">
        <f t="shared" si="3"/>
        <v>1.05</v>
      </c>
    </row>
    <row r="117" spans="1:9" ht="12" customHeight="1" x14ac:dyDescent="0.2">
      <c r="A117" s="92" t="s">
        <v>299</v>
      </c>
      <c r="B117" s="93" t="s">
        <v>300</v>
      </c>
      <c r="C117" s="94" t="s">
        <v>73</v>
      </c>
      <c r="D117" s="150">
        <v>1.04</v>
      </c>
      <c r="E117" s="36">
        <v>1.04</v>
      </c>
      <c r="G117" s="59">
        <f t="shared" si="3"/>
        <v>1.0920000000000001</v>
      </c>
      <c r="H117" s="59">
        <f t="shared" si="3"/>
        <v>1.0920000000000001</v>
      </c>
    </row>
    <row r="118" spans="1:9" ht="12" customHeight="1" x14ac:dyDescent="0.2">
      <c r="A118" s="92" t="s">
        <v>301</v>
      </c>
      <c r="B118" s="256" t="s">
        <v>302</v>
      </c>
      <c r="C118" s="257"/>
      <c r="D118" s="257"/>
      <c r="E118" s="258"/>
      <c r="G118" s="59">
        <f t="shared" si="3"/>
        <v>0</v>
      </c>
      <c r="H118" s="59">
        <f t="shared" si="3"/>
        <v>0</v>
      </c>
    </row>
    <row r="119" spans="1:9" ht="12" customHeight="1" x14ac:dyDescent="0.2">
      <c r="A119" s="92" t="s">
        <v>303</v>
      </c>
      <c r="B119" s="90" t="s">
        <v>304</v>
      </c>
      <c r="C119" s="94" t="s">
        <v>73</v>
      </c>
      <c r="D119" s="150">
        <v>2.8</v>
      </c>
      <c r="E119" s="36">
        <v>1.66</v>
      </c>
      <c r="G119" s="59">
        <f t="shared" si="3"/>
        <v>2.94</v>
      </c>
      <c r="H119" s="59">
        <f t="shared" si="3"/>
        <v>1.7429999999999999</v>
      </c>
    </row>
    <row r="120" spans="1:9" ht="12" customHeight="1" x14ac:dyDescent="0.2">
      <c r="A120" s="89" t="s">
        <v>297</v>
      </c>
      <c r="B120" s="93" t="s">
        <v>296</v>
      </c>
      <c r="C120" s="96" t="s">
        <v>73</v>
      </c>
      <c r="D120" s="151">
        <v>1.27</v>
      </c>
      <c r="E120" s="152">
        <v>0.72</v>
      </c>
      <c r="G120" s="59">
        <f t="shared" si="3"/>
        <v>1.3335000000000001</v>
      </c>
      <c r="H120" s="59">
        <f t="shared" si="3"/>
        <v>0.75600000000000001</v>
      </c>
    </row>
    <row r="121" spans="1:9" ht="12" customHeight="1" x14ac:dyDescent="0.2">
      <c r="A121" s="97" t="s">
        <v>298</v>
      </c>
      <c r="B121" s="256" t="s">
        <v>307</v>
      </c>
      <c r="C121" s="257"/>
      <c r="D121" s="257"/>
      <c r="E121" s="258"/>
      <c r="G121" s="59">
        <f t="shared" si="3"/>
        <v>0</v>
      </c>
      <c r="H121" s="59">
        <f t="shared" si="3"/>
        <v>0</v>
      </c>
    </row>
    <row r="122" spans="1:9" ht="12.75" customHeight="1" x14ac:dyDescent="0.2">
      <c r="A122" s="97" t="s">
        <v>306</v>
      </c>
      <c r="B122" s="93" t="s">
        <v>308</v>
      </c>
      <c r="C122" s="94" t="s">
        <v>73</v>
      </c>
      <c r="D122" s="150">
        <v>0.26</v>
      </c>
      <c r="E122" s="33">
        <v>0.25</v>
      </c>
      <c r="G122" s="59">
        <f t="shared" si="3"/>
        <v>0.27300000000000002</v>
      </c>
      <c r="H122" s="59">
        <f t="shared" si="3"/>
        <v>0.26250000000000001</v>
      </c>
    </row>
    <row r="123" spans="1:9" ht="15" customHeight="1" x14ac:dyDescent="0.2">
      <c r="A123" s="92"/>
      <c r="B123" s="98" t="s">
        <v>309</v>
      </c>
      <c r="C123" s="96"/>
      <c r="D123" s="99">
        <f>D109+D110+D112+D115+D116+D117+D120+D122</f>
        <v>5.9</v>
      </c>
      <c r="E123" s="99">
        <f>E109+E110+E112+E115+E116+E117+E120+E122</f>
        <v>4.66</v>
      </c>
      <c r="G123" s="59">
        <f t="shared" si="3"/>
        <v>6.1950000000000003</v>
      </c>
      <c r="H123" s="59"/>
      <c r="I123" s="59"/>
    </row>
    <row r="124" spans="1:9" ht="15" customHeight="1" x14ac:dyDescent="0.2">
      <c r="A124" s="92"/>
      <c r="B124" s="98" t="s">
        <v>310</v>
      </c>
      <c r="C124" s="96"/>
      <c r="D124" s="99">
        <f>D109+D110+D112+D115+D116+D117+D119+D120+D122</f>
        <v>8.6999999999999993</v>
      </c>
      <c r="E124" s="99">
        <f>E109+E110+E112+E115+E116+E117+E119+E120+E122</f>
        <v>6.3199999999999994</v>
      </c>
      <c r="F124" s="59"/>
      <c r="G124" s="59">
        <f t="shared" si="3"/>
        <v>9.1349999999999998</v>
      </c>
      <c r="H124" s="59"/>
      <c r="I124" s="59"/>
    </row>
    <row r="125" spans="1:9" ht="13.5" customHeight="1" x14ac:dyDescent="0.2">
      <c r="A125" s="267" t="s">
        <v>180</v>
      </c>
      <c r="B125" s="267"/>
      <c r="C125" s="267"/>
      <c r="D125" s="267"/>
      <c r="E125" s="267"/>
      <c r="G125" s="59">
        <f t="shared" si="3"/>
        <v>0</v>
      </c>
      <c r="H125" s="59"/>
    </row>
    <row r="126" spans="1:9" ht="12" customHeight="1" x14ac:dyDescent="0.2">
      <c r="A126" s="89">
        <v>1</v>
      </c>
      <c r="B126" s="256" t="s">
        <v>261</v>
      </c>
      <c r="C126" s="257"/>
      <c r="D126" s="257"/>
      <c r="E126" s="258"/>
      <c r="G126" s="59">
        <f t="shared" si="3"/>
        <v>0</v>
      </c>
      <c r="H126" s="59"/>
    </row>
    <row r="127" spans="1:9" ht="12" customHeight="1" x14ac:dyDescent="0.2">
      <c r="A127" s="89" t="s">
        <v>17</v>
      </c>
      <c r="B127" s="256" t="s">
        <v>157</v>
      </c>
      <c r="C127" s="257"/>
      <c r="D127" s="257"/>
      <c r="E127" s="258"/>
      <c r="G127" s="59">
        <f t="shared" si="3"/>
        <v>0</v>
      </c>
      <c r="H127" s="59"/>
    </row>
    <row r="128" spans="1:9" ht="12" customHeight="1" x14ac:dyDescent="0.2">
      <c r="A128" s="89" t="s">
        <v>39</v>
      </c>
      <c r="B128" s="90" t="s">
        <v>289</v>
      </c>
      <c r="C128" s="91" t="s">
        <v>258</v>
      </c>
      <c r="D128" s="150">
        <v>0.04</v>
      </c>
      <c r="E128" s="36">
        <v>0.04</v>
      </c>
      <c r="G128" s="59">
        <f t="shared" si="3"/>
        <v>4.2000000000000003E-2</v>
      </c>
      <c r="H128" s="59">
        <f t="shared" si="3"/>
        <v>4.2000000000000003E-2</v>
      </c>
    </row>
    <row r="129" spans="1:8" ht="12" customHeight="1" x14ac:dyDescent="0.2">
      <c r="A129" s="89" t="s">
        <v>21</v>
      </c>
      <c r="B129" s="90" t="s">
        <v>305</v>
      </c>
      <c r="C129" s="91" t="s">
        <v>259</v>
      </c>
      <c r="D129" s="150">
        <v>0.62</v>
      </c>
      <c r="E129" s="150">
        <v>0.65</v>
      </c>
      <c r="G129" s="59">
        <f t="shared" si="3"/>
        <v>0.65100000000000002</v>
      </c>
      <c r="H129" s="59">
        <f t="shared" si="3"/>
        <v>0.68250000000000011</v>
      </c>
    </row>
    <row r="130" spans="1:8" ht="12" customHeight="1" x14ac:dyDescent="0.2">
      <c r="A130" s="95" t="s">
        <v>6</v>
      </c>
      <c r="B130" s="256" t="s">
        <v>181</v>
      </c>
      <c r="C130" s="257"/>
      <c r="D130" s="257"/>
      <c r="E130" s="258"/>
      <c r="G130" s="59">
        <f t="shared" si="3"/>
        <v>0</v>
      </c>
      <c r="H130" s="59"/>
    </row>
    <row r="131" spans="1:8" ht="12" customHeight="1" x14ac:dyDescent="0.2">
      <c r="A131" s="89" t="s">
        <v>8</v>
      </c>
      <c r="B131" s="256" t="s">
        <v>182</v>
      </c>
      <c r="C131" s="257"/>
      <c r="D131" s="257"/>
      <c r="E131" s="258"/>
      <c r="G131" s="59">
        <f t="shared" si="3"/>
        <v>0</v>
      </c>
      <c r="H131" s="59"/>
    </row>
    <row r="132" spans="1:8" ht="21.75" customHeight="1" x14ac:dyDescent="0.2">
      <c r="A132" s="92" t="s">
        <v>183</v>
      </c>
      <c r="B132" s="100" t="s">
        <v>184</v>
      </c>
      <c r="C132" s="94" t="s">
        <v>73</v>
      </c>
      <c r="D132" s="153">
        <v>0.25</v>
      </c>
      <c r="E132" s="33">
        <v>0.25</v>
      </c>
      <c r="G132" s="59">
        <f t="shared" si="3"/>
        <v>0.26250000000000001</v>
      </c>
      <c r="H132" s="59">
        <f t="shared" si="3"/>
        <v>0.26250000000000001</v>
      </c>
    </row>
    <row r="133" spans="1:8" ht="12" customHeight="1" x14ac:dyDescent="0.2">
      <c r="A133" s="92" t="s">
        <v>185</v>
      </c>
      <c r="B133" s="93" t="s">
        <v>186</v>
      </c>
      <c r="C133" s="94" t="s">
        <v>73</v>
      </c>
      <c r="D133" s="153">
        <v>0.39</v>
      </c>
      <c r="E133" s="33">
        <v>7.0000000000000007E-2</v>
      </c>
      <c r="G133" s="59">
        <f t="shared" si="3"/>
        <v>0.40950000000000003</v>
      </c>
      <c r="H133" s="59">
        <f t="shared" si="3"/>
        <v>7.350000000000001E-2</v>
      </c>
    </row>
    <row r="134" spans="1:8" ht="12" customHeight="1" x14ac:dyDescent="0.2">
      <c r="A134" s="89" t="s">
        <v>187</v>
      </c>
      <c r="B134" s="256" t="s">
        <v>188</v>
      </c>
      <c r="C134" s="257"/>
      <c r="D134" s="257"/>
      <c r="E134" s="258"/>
      <c r="G134" s="59">
        <f t="shared" si="3"/>
        <v>0</v>
      </c>
      <c r="H134" s="59"/>
    </row>
    <row r="135" spans="1:8" ht="12" customHeight="1" x14ac:dyDescent="0.2">
      <c r="A135" s="92" t="s">
        <v>189</v>
      </c>
      <c r="B135" s="100" t="s">
        <v>190</v>
      </c>
      <c r="C135" s="94" t="s">
        <v>73</v>
      </c>
      <c r="D135" s="153">
        <v>0.37</v>
      </c>
      <c r="E135" s="33">
        <v>7.0000000000000007E-2</v>
      </c>
      <c r="G135" s="59">
        <f t="shared" si="3"/>
        <v>0.38850000000000001</v>
      </c>
      <c r="H135" s="59">
        <f t="shared" si="3"/>
        <v>7.350000000000001E-2</v>
      </c>
    </row>
    <row r="136" spans="1:8" ht="12" customHeight="1" x14ac:dyDescent="0.2">
      <c r="A136" s="89" t="s">
        <v>191</v>
      </c>
      <c r="B136" s="264" t="s">
        <v>192</v>
      </c>
      <c r="C136" s="265"/>
      <c r="D136" s="265"/>
      <c r="E136" s="266"/>
      <c r="G136" s="59">
        <f t="shared" si="3"/>
        <v>0</v>
      </c>
      <c r="H136" s="59"/>
    </row>
    <row r="137" spans="1:8" ht="12" customHeight="1" x14ac:dyDescent="0.2">
      <c r="A137" s="92" t="s">
        <v>193</v>
      </c>
      <c r="B137" s="100" t="s">
        <v>194</v>
      </c>
      <c r="C137" s="94" t="s">
        <v>73</v>
      </c>
      <c r="D137" s="153">
        <v>1.04</v>
      </c>
      <c r="E137" s="36">
        <v>0.65</v>
      </c>
      <c r="G137" s="59">
        <f t="shared" si="3"/>
        <v>1.0920000000000001</v>
      </c>
      <c r="H137" s="59">
        <f t="shared" si="3"/>
        <v>0.68250000000000011</v>
      </c>
    </row>
    <row r="138" spans="1:8" ht="12" customHeight="1" x14ac:dyDescent="0.2">
      <c r="A138" s="94" t="s">
        <v>195</v>
      </c>
      <c r="B138" s="274" t="s">
        <v>196</v>
      </c>
      <c r="C138" s="275"/>
      <c r="D138" s="275"/>
      <c r="E138" s="276"/>
      <c r="G138" s="59">
        <f t="shared" si="3"/>
        <v>0</v>
      </c>
      <c r="H138" s="59">
        <f t="shared" si="3"/>
        <v>0</v>
      </c>
    </row>
    <row r="139" spans="1:8" ht="12" customHeight="1" x14ac:dyDescent="0.2">
      <c r="A139" s="96" t="s">
        <v>197</v>
      </c>
      <c r="B139" s="101" t="s">
        <v>198</v>
      </c>
      <c r="C139" s="94" t="s">
        <v>73</v>
      </c>
      <c r="D139" s="150">
        <v>0.62</v>
      </c>
      <c r="E139" s="33">
        <v>0.38</v>
      </c>
      <c r="G139" s="59">
        <f t="shared" si="3"/>
        <v>0.65100000000000002</v>
      </c>
      <c r="H139" s="59">
        <f t="shared" si="3"/>
        <v>0.39900000000000002</v>
      </c>
    </row>
    <row r="140" spans="1:8" ht="12" customHeight="1" x14ac:dyDescent="0.2">
      <c r="A140" s="92"/>
      <c r="B140" s="98" t="s">
        <v>84</v>
      </c>
      <c r="C140" s="94"/>
      <c r="D140" s="102">
        <f>D128+D129+D132+D133+D135+D137+D139</f>
        <v>3.33</v>
      </c>
      <c r="E140" s="102">
        <f>E128+E129+E132+E133+E135+E137+E139</f>
        <v>2.11</v>
      </c>
      <c r="G140" s="59">
        <f t="shared" si="3"/>
        <v>3.4965000000000002</v>
      </c>
      <c r="H140" s="59">
        <f t="shared" si="3"/>
        <v>2.2155</v>
      </c>
    </row>
    <row r="141" spans="1:8" ht="13.5" customHeight="1" x14ac:dyDescent="0.2">
      <c r="A141" s="270" t="s">
        <v>199</v>
      </c>
      <c r="B141" s="271"/>
      <c r="C141" s="271"/>
      <c r="D141" s="272"/>
      <c r="E141" s="273"/>
      <c r="G141" s="59">
        <f t="shared" si="3"/>
        <v>0</v>
      </c>
      <c r="H141" s="59"/>
    </row>
    <row r="142" spans="1:8" ht="12" customHeight="1" x14ac:dyDescent="0.2">
      <c r="A142" s="89">
        <v>1</v>
      </c>
      <c r="B142" s="256" t="s">
        <v>261</v>
      </c>
      <c r="C142" s="257"/>
      <c r="D142" s="257"/>
      <c r="E142" s="258"/>
      <c r="G142" s="59">
        <f t="shared" si="3"/>
        <v>0</v>
      </c>
      <c r="H142" s="59"/>
    </row>
    <row r="143" spans="1:8" ht="12" customHeight="1" x14ac:dyDescent="0.2">
      <c r="A143" s="89" t="s">
        <v>17</v>
      </c>
      <c r="B143" s="256" t="s">
        <v>157</v>
      </c>
      <c r="C143" s="257"/>
      <c r="D143" s="257"/>
      <c r="E143" s="258"/>
      <c r="G143" s="59">
        <f t="shared" si="3"/>
        <v>0</v>
      </c>
      <c r="H143" s="59"/>
    </row>
    <row r="144" spans="1:8" ht="12" customHeight="1" x14ac:dyDescent="0.2">
      <c r="A144" s="103" t="s">
        <v>39</v>
      </c>
      <c r="B144" s="93" t="s">
        <v>200</v>
      </c>
      <c r="C144" s="91" t="s">
        <v>258</v>
      </c>
      <c r="D144" s="268">
        <v>0.04</v>
      </c>
      <c r="E144" s="269"/>
      <c r="G144" s="59">
        <f t="shared" si="3"/>
        <v>4.2000000000000003E-2</v>
      </c>
      <c r="H144" s="59"/>
    </row>
    <row r="145" spans="1:8" ht="12" customHeight="1" x14ac:dyDescent="0.2">
      <c r="A145" s="89" t="s">
        <v>21</v>
      </c>
      <c r="B145" s="90" t="s">
        <v>305</v>
      </c>
      <c r="C145" s="91" t="s">
        <v>259</v>
      </c>
      <c r="D145" s="268">
        <v>0.62</v>
      </c>
      <c r="E145" s="269"/>
      <c r="G145" s="59">
        <f t="shared" si="3"/>
        <v>0.65100000000000002</v>
      </c>
      <c r="H145" s="59"/>
    </row>
    <row r="146" spans="1:8" ht="12" customHeight="1" x14ac:dyDescent="0.2">
      <c r="A146" s="96" t="s">
        <v>387</v>
      </c>
      <c r="B146" s="104" t="s">
        <v>83</v>
      </c>
      <c r="C146" s="94" t="s">
        <v>260</v>
      </c>
      <c r="D146" s="268">
        <v>0.7</v>
      </c>
      <c r="E146" s="269"/>
      <c r="G146" s="59">
        <f t="shared" si="3"/>
        <v>0.73499999999999999</v>
      </c>
      <c r="H146" s="59"/>
    </row>
    <row r="147" spans="1:8" ht="12" customHeight="1" x14ac:dyDescent="0.2">
      <c r="A147" s="94" t="s">
        <v>311</v>
      </c>
      <c r="B147" s="277" t="s">
        <v>202</v>
      </c>
      <c r="C147" s="278"/>
      <c r="D147" s="278"/>
      <c r="E147" s="279"/>
      <c r="G147" s="59">
        <f t="shared" si="3"/>
        <v>0</v>
      </c>
      <c r="H147" s="59"/>
    </row>
    <row r="148" spans="1:8" ht="12" customHeight="1" x14ac:dyDescent="0.2">
      <c r="A148" s="96" t="s">
        <v>313</v>
      </c>
      <c r="B148" s="104" t="s">
        <v>312</v>
      </c>
      <c r="C148" s="94" t="s">
        <v>73</v>
      </c>
      <c r="D148" s="268">
        <v>3.77</v>
      </c>
      <c r="E148" s="269"/>
      <c r="G148" s="59">
        <f t="shared" si="3"/>
        <v>3.9585000000000004</v>
      </c>
      <c r="H148" s="59"/>
    </row>
    <row r="149" spans="1:8" ht="12" customHeight="1" x14ac:dyDescent="0.2">
      <c r="A149" s="94"/>
      <c r="B149" s="107" t="s">
        <v>84</v>
      </c>
      <c r="C149" s="108"/>
      <c r="D149" s="290">
        <f>D144+D145+D146+D148</f>
        <v>5.13</v>
      </c>
      <c r="E149" s="291"/>
      <c r="G149" s="59">
        <f t="shared" si="3"/>
        <v>5.3864999999999998</v>
      </c>
      <c r="H149" s="59"/>
    </row>
    <row r="150" spans="1:8" ht="13.5" customHeight="1" x14ac:dyDescent="0.2">
      <c r="A150" s="270" t="s">
        <v>207</v>
      </c>
      <c r="B150" s="271"/>
      <c r="C150" s="271"/>
      <c r="D150" s="271"/>
      <c r="E150" s="283"/>
      <c r="G150" s="59">
        <f t="shared" si="3"/>
        <v>0</v>
      </c>
      <c r="H150" s="59"/>
    </row>
    <row r="151" spans="1:8" ht="12" customHeight="1" x14ac:dyDescent="0.2">
      <c r="A151" s="95" t="s">
        <v>2</v>
      </c>
      <c r="B151" s="256" t="s">
        <v>261</v>
      </c>
      <c r="C151" s="257"/>
      <c r="D151" s="257"/>
      <c r="E151" s="258"/>
      <c r="G151" s="59">
        <f t="shared" si="3"/>
        <v>0</v>
      </c>
      <c r="H151" s="59"/>
    </row>
    <row r="152" spans="1:8" ht="12" customHeight="1" x14ac:dyDescent="0.2">
      <c r="A152" s="89" t="s">
        <v>17</v>
      </c>
      <c r="B152" s="256" t="s">
        <v>157</v>
      </c>
      <c r="C152" s="257"/>
      <c r="D152" s="257"/>
      <c r="E152" s="258"/>
      <c r="G152" s="59">
        <f t="shared" si="3"/>
        <v>0</v>
      </c>
      <c r="H152" s="59"/>
    </row>
    <row r="153" spans="1:8" ht="12" customHeight="1" x14ac:dyDescent="0.2">
      <c r="A153" s="103" t="s">
        <v>39</v>
      </c>
      <c r="B153" s="93" t="s">
        <v>200</v>
      </c>
      <c r="C153" s="91" t="s">
        <v>258</v>
      </c>
      <c r="D153" s="153">
        <v>0.04</v>
      </c>
      <c r="E153" s="33">
        <v>0.04</v>
      </c>
      <c r="G153" s="59">
        <f t="shared" si="3"/>
        <v>4.2000000000000003E-2</v>
      </c>
      <c r="H153" s="59">
        <f t="shared" si="3"/>
        <v>4.2000000000000003E-2</v>
      </c>
    </row>
    <row r="154" spans="1:8" ht="11.25" customHeight="1" x14ac:dyDescent="0.2">
      <c r="A154" s="89" t="s">
        <v>21</v>
      </c>
      <c r="B154" s="90" t="s">
        <v>305</v>
      </c>
      <c r="C154" s="91" t="s">
        <v>259</v>
      </c>
      <c r="D154" s="150">
        <v>0.62</v>
      </c>
      <c r="E154" s="36">
        <v>0.65</v>
      </c>
      <c r="G154" s="59">
        <f t="shared" si="3"/>
        <v>0.65100000000000002</v>
      </c>
      <c r="H154" s="59">
        <f t="shared" si="3"/>
        <v>0.68250000000000011</v>
      </c>
    </row>
    <row r="155" spans="1:8" ht="12" customHeight="1" x14ac:dyDescent="0.2">
      <c r="A155" s="96" t="s">
        <v>25</v>
      </c>
      <c r="B155" s="277" t="s">
        <v>314</v>
      </c>
      <c r="C155" s="278"/>
      <c r="D155" s="278"/>
      <c r="E155" s="278"/>
      <c r="G155" s="59">
        <f t="shared" si="3"/>
        <v>0</v>
      </c>
      <c r="H155" s="59"/>
    </row>
    <row r="156" spans="1:8" ht="12" customHeight="1" x14ac:dyDescent="0.2">
      <c r="A156" s="96" t="s">
        <v>291</v>
      </c>
      <c r="B156" s="104" t="s">
        <v>315</v>
      </c>
      <c r="C156" s="94" t="s">
        <v>260</v>
      </c>
      <c r="D156" s="150">
        <v>0.7</v>
      </c>
      <c r="E156" s="36">
        <v>0.7</v>
      </c>
      <c r="G156" s="59">
        <f t="shared" si="3"/>
        <v>0.73499999999999999</v>
      </c>
      <c r="H156" s="59">
        <f t="shared" si="3"/>
        <v>0.73499999999999999</v>
      </c>
    </row>
    <row r="157" spans="1:8" ht="12" customHeight="1" x14ac:dyDescent="0.2">
      <c r="A157" s="94" t="s">
        <v>27</v>
      </c>
      <c r="B157" s="90" t="s">
        <v>233</v>
      </c>
      <c r="C157" s="94" t="s">
        <v>260</v>
      </c>
      <c r="D157" s="150">
        <v>0.48</v>
      </c>
      <c r="E157" s="36">
        <v>0.48</v>
      </c>
      <c r="G157" s="59">
        <f t="shared" si="3"/>
        <v>0.504</v>
      </c>
      <c r="H157" s="59">
        <f t="shared" si="3"/>
        <v>0.504</v>
      </c>
    </row>
    <row r="158" spans="1:8" ht="12" customHeight="1" x14ac:dyDescent="0.2">
      <c r="A158" s="109" t="s">
        <v>208</v>
      </c>
      <c r="B158" s="277" t="s">
        <v>234</v>
      </c>
      <c r="C158" s="278"/>
      <c r="D158" s="278"/>
      <c r="E158" s="279"/>
      <c r="G158" s="59">
        <f t="shared" si="3"/>
        <v>0</v>
      </c>
      <c r="H158" s="59"/>
    </row>
    <row r="159" spans="1:8" ht="12" customHeight="1" x14ac:dyDescent="0.2">
      <c r="A159" s="109" t="s">
        <v>316</v>
      </c>
      <c r="B159" s="105" t="s">
        <v>317</v>
      </c>
      <c r="C159" s="106"/>
      <c r="D159" s="147"/>
      <c r="E159" s="148"/>
      <c r="G159" s="59">
        <f t="shared" si="3"/>
        <v>0</v>
      </c>
      <c r="H159" s="59"/>
    </row>
    <row r="160" spans="1:8" ht="12" customHeight="1" x14ac:dyDescent="0.2">
      <c r="A160" s="109" t="s">
        <v>318</v>
      </c>
      <c r="B160" s="105" t="s">
        <v>319</v>
      </c>
      <c r="C160" s="106"/>
      <c r="D160" s="147"/>
      <c r="E160" s="148"/>
      <c r="G160" s="59">
        <f t="shared" si="3"/>
        <v>0</v>
      </c>
      <c r="H160" s="59"/>
    </row>
    <row r="161" spans="1:8" ht="12" customHeight="1" x14ac:dyDescent="0.2">
      <c r="A161" s="109" t="s">
        <v>320</v>
      </c>
      <c r="B161" s="110" t="s">
        <v>321</v>
      </c>
      <c r="C161" s="106"/>
      <c r="D161" s="147"/>
      <c r="E161" s="148"/>
      <c r="G161" s="59">
        <f t="shared" si="3"/>
        <v>0</v>
      </c>
      <c r="H161" s="59"/>
    </row>
    <row r="162" spans="1:8" ht="12" customHeight="1" x14ac:dyDescent="0.2">
      <c r="A162" s="109" t="s">
        <v>322</v>
      </c>
      <c r="B162" s="111" t="s">
        <v>323</v>
      </c>
      <c r="C162" s="112" t="s">
        <v>73</v>
      </c>
      <c r="D162" s="150">
        <v>0.62</v>
      </c>
      <c r="E162" s="36">
        <v>0.32</v>
      </c>
      <c r="G162" s="59">
        <f t="shared" si="3"/>
        <v>0.65100000000000002</v>
      </c>
      <c r="H162" s="59">
        <f t="shared" si="3"/>
        <v>0.33600000000000002</v>
      </c>
    </row>
    <row r="163" spans="1:8" ht="12" customHeight="1" x14ac:dyDescent="0.2">
      <c r="A163" s="109" t="s">
        <v>324</v>
      </c>
      <c r="B163" s="113" t="s">
        <v>325</v>
      </c>
      <c r="C163" s="112" t="s">
        <v>73</v>
      </c>
      <c r="D163" s="150">
        <v>0.72</v>
      </c>
      <c r="E163" s="36">
        <v>0.32</v>
      </c>
      <c r="G163" s="59">
        <f t="shared" si="3"/>
        <v>0.75600000000000001</v>
      </c>
      <c r="H163" s="59">
        <f t="shared" si="3"/>
        <v>0.33600000000000002</v>
      </c>
    </row>
    <row r="164" spans="1:8" ht="12" customHeight="1" x14ac:dyDescent="0.2">
      <c r="A164" s="109" t="s">
        <v>327</v>
      </c>
      <c r="B164" s="114" t="s">
        <v>326</v>
      </c>
      <c r="C164" s="115"/>
      <c r="D164" s="115"/>
      <c r="E164" s="116"/>
      <c r="G164" s="59">
        <f t="shared" si="3"/>
        <v>0</v>
      </c>
      <c r="H164" s="59"/>
    </row>
    <row r="165" spans="1:8" ht="12" customHeight="1" x14ac:dyDescent="0.2">
      <c r="A165" s="109" t="s">
        <v>328</v>
      </c>
      <c r="B165" s="117" t="s">
        <v>241</v>
      </c>
      <c r="C165" s="112" t="s">
        <v>73</v>
      </c>
      <c r="D165" s="150">
        <v>1.04</v>
      </c>
      <c r="E165" s="36">
        <v>0.79</v>
      </c>
      <c r="G165" s="59">
        <f t="shared" si="3"/>
        <v>1.0920000000000001</v>
      </c>
      <c r="H165" s="59">
        <f t="shared" si="3"/>
        <v>0.82950000000000013</v>
      </c>
    </row>
    <row r="166" spans="1:8" ht="12" customHeight="1" x14ac:dyDescent="0.2">
      <c r="A166" s="109" t="s">
        <v>329</v>
      </c>
      <c r="B166" s="280" t="s">
        <v>240</v>
      </c>
      <c r="C166" s="281"/>
      <c r="D166" s="281"/>
      <c r="E166" s="282"/>
      <c r="G166" s="59">
        <f t="shared" si="3"/>
        <v>0</v>
      </c>
      <c r="H166" s="59"/>
    </row>
    <row r="167" spans="1:8" ht="12" customHeight="1" x14ac:dyDescent="0.2">
      <c r="A167" s="109" t="s">
        <v>330</v>
      </c>
      <c r="B167" s="113" t="s">
        <v>241</v>
      </c>
      <c r="C167" s="112" t="s">
        <v>73</v>
      </c>
      <c r="D167" s="150">
        <v>0.93</v>
      </c>
      <c r="E167" s="150">
        <v>0.62</v>
      </c>
      <c r="G167" s="59">
        <f t="shared" si="3"/>
        <v>0.97650000000000015</v>
      </c>
      <c r="H167" s="59">
        <f t="shared" si="3"/>
        <v>0.65100000000000002</v>
      </c>
    </row>
    <row r="168" spans="1:8" ht="12" customHeight="1" x14ac:dyDescent="0.2">
      <c r="A168" s="109" t="s">
        <v>331</v>
      </c>
      <c r="B168" s="113" t="s">
        <v>332</v>
      </c>
      <c r="C168" s="112" t="s">
        <v>73</v>
      </c>
      <c r="D168" s="150">
        <v>1.64</v>
      </c>
      <c r="E168" s="150">
        <v>1</v>
      </c>
      <c r="G168" s="59">
        <f t="shared" si="3"/>
        <v>1.722</v>
      </c>
      <c r="H168" s="59">
        <f t="shared" si="3"/>
        <v>1.05</v>
      </c>
    </row>
    <row r="169" spans="1:8" ht="12" customHeight="1" x14ac:dyDescent="0.2">
      <c r="A169" s="109" t="s">
        <v>333</v>
      </c>
      <c r="B169" s="111" t="s">
        <v>334</v>
      </c>
      <c r="C169" s="112" t="s">
        <v>73</v>
      </c>
      <c r="D169" s="150">
        <v>0.91</v>
      </c>
      <c r="E169" s="150">
        <v>0.51</v>
      </c>
      <c r="G169" s="59">
        <f t="shared" si="3"/>
        <v>0.95550000000000013</v>
      </c>
      <c r="H169" s="59">
        <f t="shared" si="3"/>
        <v>0.53550000000000009</v>
      </c>
    </row>
    <row r="170" spans="1:8" ht="12" customHeight="1" x14ac:dyDescent="0.2">
      <c r="A170" s="109" t="s">
        <v>335</v>
      </c>
      <c r="B170" s="111" t="s">
        <v>243</v>
      </c>
      <c r="C170" s="112" t="s">
        <v>73</v>
      </c>
      <c r="D170" s="150">
        <v>0.62</v>
      </c>
      <c r="E170" s="150">
        <v>0.26</v>
      </c>
      <c r="G170" s="59">
        <f t="shared" si="3"/>
        <v>0.65100000000000002</v>
      </c>
      <c r="H170" s="59">
        <f t="shared" si="3"/>
        <v>0.27300000000000002</v>
      </c>
    </row>
    <row r="171" spans="1:8" ht="24" customHeight="1" x14ac:dyDescent="0.2">
      <c r="A171" s="109" t="s">
        <v>336</v>
      </c>
      <c r="B171" s="111" t="s">
        <v>244</v>
      </c>
      <c r="C171" s="112" t="s">
        <v>73</v>
      </c>
      <c r="D171" s="150">
        <v>1.1399999999999999</v>
      </c>
      <c r="E171" s="150">
        <v>0.81</v>
      </c>
      <c r="G171" s="59">
        <f t="shared" si="3"/>
        <v>1.1969999999999998</v>
      </c>
      <c r="H171" s="59">
        <f t="shared" si="3"/>
        <v>0.85050000000000014</v>
      </c>
    </row>
    <row r="172" spans="1:8" ht="12" customHeight="1" x14ac:dyDescent="0.2">
      <c r="A172" s="109" t="s">
        <v>337</v>
      </c>
      <c r="B172" s="284" t="s">
        <v>338</v>
      </c>
      <c r="C172" s="285"/>
      <c r="D172" s="285"/>
      <c r="E172" s="286"/>
      <c r="G172" s="59">
        <f t="shared" si="3"/>
        <v>0</v>
      </c>
      <c r="H172" s="59">
        <f t="shared" si="3"/>
        <v>0</v>
      </c>
    </row>
    <row r="173" spans="1:8" ht="12" customHeight="1" x14ac:dyDescent="0.2">
      <c r="A173" s="109" t="s">
        <v>339</v>
      </c>
      <c r="B173" s="111" t="s">
        <v>340</v>
      </c>
      <c r="C173" s="112" t="s">
        <v>73</v>
      </c>
      <c r="D173" s="150">
        <v>0.83</v>
      </c>
      <c r="E173" s="150">
        <v>0.26</v>
      </c>
      <c r="G173" s="59">
        <f t="shared" si="3"/>
        <v>0.87149999999999994</v>
      </c>
      <c r="H173" s="59">
        <f t="shared" si="3"/>
        <v>0.27300000000000002</v>
      </c>
    </row>
    <row r="174" spans="1:8" ht="12" customHeight="1" x14ac:dyDescent="0.2">
      <c r="A174" s="109" t="s">
        <v>341</v>
      </c>
      <c r="B174" s="111" t="s">
        <v>342</v>
      </c>
      <c r="C174" s="112" t="s">
        <v>73</v>
      </c>
      <c r="D174" s="150">
        <v>0.83</v>
      </c>
      <c r="E174" s="150">
        <v>0.26</v>
      </c>
      <c r="G174" s="59">
        <f t="shared" ref="G174:H187" si="4">D174*1.05</f>
        <v>0.87149999999999994</v>
      </c>
      <c r="H174" s="59">
        <f t="shared" si="4"/>
        <v>0.27300000000000002</v>
      </c>
    </row>
    <row r="175" spans="1:8" ht="12" customHeight="1" x14ac:dyDescent="0.2">
      <c r="A175" s="109" t="s">
        <v>344</v>
      </c>
      <c r="B175" s="111" t="s">
        <v>343</v>
      </c>
      <c r="C175" s="112" t="s">
        <v>73</v>
      </c>
      <c r="D175" s="150">
        <v>0.83</v>
      </c>
      <c r="E175" s="150">
        <v>0.26</v>
      </c>
      <c r="G175" s="59">
        <f t="shared" si="4"/>
        <v>0.87149999999999994</v>
      </c>
      <c r="H175" s="59">
        <f t="shared" si="4"/>
        <v>0.27300000000000002</v>
      </c>
    </row>
    <row r="176" spans="1:8" ht="12" customHeight="1" x14ac:dyDescent="0.2">
      <c r="A176" s="94" t="s">
        <v>345</v>
      </c>
      <c r="B176" s="284" t="s">
        <v>346</v>
      </c>
      <c r="C176" s="285"/>
      <c r="D176" s="285"/>
      <c r="E176" s="286"/>
      <c r="G176" s="59">
        <f t="shared" si="4"/>
        <v>0</v>
      </c>
      <c r="H176" s="59">
        <f t="shared" si="4"/>
        <v>0</v>
      </c>
    </row>
    <row r="177" spans="1:8" ht="12" customHeight="1" x14ac:dyDescent="0.2">
      <c r="A177" s="94" t="s">
        <v>347</v>
      </c>
      <c r="B177" s="111" t="s">
        <v>348</v>
      </c>
      <c r="C177" s="118" t="s">
        <v>73</v>
      </c>
      <c r="D177" s="154">
        <v>1.66</v>
      </c>
      <c r="E177" s="36">
        <v>0.65</v>
      </c>
      <c r="G177" s="59">
        <f t="shared" si="4"/>
        <v>1.7429999999999999</v>
      </c>
      <c r="H177" s="59">
        <f t="shared" si="4"/>
        <v>0.68250000000000011</v>
      </c>
    </row>
    <row r="178" spans="1:8" ht="12" customHeight="1" x14ac:dyDescent="0.2">
      <c r="A178" s="94" t="s">
        <v>347</v>
      </c>
      <c r="B178" s="111" t="s">
        <v>349</v>
      </c>
      <c r="C178" s="118" t="s">
        <v>73</v>
      </c>
      <c r="D178" s="154">
        <v>1.0469999999999999</v>
      </c>
      <c r="E178" s="36">
        <v>0.65</v>
      </c>
      <c r="G178" s="59">
        <f t="shared" si="4"/>
        <v>1.09935</v>
      </c>
      <c r="H178" s="59">
        <f t="shared" si="4"/>
        <v>0.68250000000000011</v>
      </c>
    </row>
    <row r="179" spans="1:8" ht="12" customHeight="1" x14ac:dyDescent="0.2">
      <c r="A179" s="94" t="s">
        <v>347</v>
      </c>
      <c r="B179" s="111" t="s">
        <v>350</v>
      </c>
      <c r="C179" s="118" t="s">
        <v>73</v>
      </c>
      <c r="D179" s="154">
        <v>0.93</v>
      </c>
      <c r="E179" s="36">
        <v>0.65</v>
      </c>
      <c r="G179" s="59">
        <f t="shared" si="4"/>
        <v>0.97650000000000015</v>
      </c>
      <c r="H179" s="59">
        <f t="shared" si="4"/>
        <v>0.68250000000000011</v>
      </c>
    </row>
    <row r="180" spans="1:8" ht="12" customHeight="1" x14ac:dyDescent="0.2">
      <c r="A180" s="119"/>
      <c r="B180" s="32" t="s">
        <v>84</v>
      </c>
      <c r="C180" s="120"/>
      <c r="D180" s="121">
        <f>D153+D154+D156+D157+D162+D163+D165+D167+D168+D169+D170+D171+D173+D174+D175+D177+D178+D179</f>
        <v>15.587</v>
      </c>
      <c r="E180" s="121">
        <f>E153+E154+E156+E157+E162+E163+E165+E167+E168+E169+E170+E171+E173+E174+E175+E177+E178+E179</f>
        <v>9.23</v>
      </c>
      <c r="G180" s="59">
        <f t="shared" si="4"/>
        <v>16.366350000000001</v>
      </c>
      <c r="H180" s="59"/>
    </row>
    <row r="181" spans="1:8" ht="15" customHeight="1" x14ac:dyDescent="0.2">
      <c r="A181" s="287" t="s">
        <v>264</v>
      </c>
      <c r="B181" s="288"/>
      <c r="C181" s="288"/>
      <c r="D181" s="288"/>
      <c r="E181" s="289"/>
      <c r="G181" s="59">
        <f t="shared" si="4"/>
        <v>0</v>
      </c>
      <c r="H181" s="59"/>
    </row>
    <row r="182" spans="1:8" ht="11.25" customHeight="1" x14ac:dyDescent="0.2">
      <c r="A182" s="89" t="s">
        <v>21</v>
      </c>
      <c r="B182" s="90" t="s">
        <v>305</v>
      </c>
      <c r="C182" s="91" t="s">
        <v>259</v>
      </c>
      <c r="D182" s="150">
        <v>0.62</v>
      </c>
      <c r="E182" s="150">
        <v>0.65</v>
      </c>
      <c r="G182" s="59">
        <f t="shared" si="4"/>
        <v>0.65100000000000002</v>
      </c>
      <c r="H182" s="59">
        <f t="shared" si="4"/>
        <v>0.68250000000000011</v>
      </c>
    </row>
    <row r="183" spans="1:8" ht="12" customHeight="1" x14ac:dyDescent="0.2">
      <c r="A183" s="95" t="s">
        <v>6</v>
      </c>
      <c r="B183" s="256" t="s">
        <v>181</v>
      </c>
      <c r="C183" s="257"/>
      <c r="D183" s="257"/>
      <c r="E183" s="258"/>
      <c r="G183" s="59">
        <f t="shared" si="4"/>
        <v>0</v>
      </c>
      <c r="H183" s="59"/>
    </row>
    <row r="184" spans="1:8" ht="24" customHeight="1" x14ac:dyDescent="0.2">
      <c r="A184" s="119" t="s">
        <v>351</v>
      </c>
      <c r="B184" s="194" t="s">
        <v>352</v>
      </c>
      <c r="C184" s="195"/>
      <c r="D184" s="195"/>
      <c r="E184" s="196"/>
      <c r="G184" s="59">
        <f t="shared" si="4"/>
        <v>0</v>
      </c>
      <c r="H184" s="59"/>
    </row>
    <row r="185" spans="1:8" ht="12" customHeight="1" x14ac:dyDescent="0.2">
      <c r="A185" s="119" t="s">
        <v>353</v>
      </c>
      <c r="B185" s="194" t="s">
        <v>354</v>
      </c>
      <c r="C185" s="195"/>
      <c r="D185" s="195"/>
      <c r="E185" s="196"/>
      <c r="G185" s="59">
        <f t="shared" si="4"/>
        <v>0</v>
      </c>
      <c r="H185" s="59"/>
    </row>
    <row r="186" spans="1:8" ht="12" customHeight="1" x14ac:dyDescent="0.2">
      <c r="A186" s="119" t="s">
        <v>355</v>
      </c>
      <c r="B186" s="17" t="s">
        <v>357</v>
      </c>
      <c r="C186" s="91" t="s">
        <v>73</v>
      </c>
      <c r="D186" s="155">
        <v>2.6</v>
      </c>
      <c r="E186" s="155">
        <v>2.6</v>
      </c>
      <c r="G186" s="59">
        <f t="shared" si="4"/>
        <v>2.7300000000000004</v>
      </c>
      <c r="H186" s="59">
        <f t="shared" si="4"/>
        <v>2.7300000000000004</v>
      </c>
    </row>
    <row r="187" spans="1:8" ht="12" customHeight="1" x14ac:dyDescent="0.2">
      <c r="A187" s="119" t="s">
        <v>356</v>
      </c>
      <c r="B187" s="17" t="s">
        <v>358</v>
      </c>
      <c r="C187" s="91" t="s">
        <v>73</v>
      </c>
      <c r="D187" s="155">
        <v>3.43</v>
      </c>
      <c r="E187" s="155">
        <v>2.56</v>
      </c>
      <c r="G187" s="59">
        <f t="shared" si="4"/>
        <v>3.6015000000000001</v>
      </c>
      <c r="H187" s="59">
        <f t="shared" si="4"/>
        <v>2.6880000000000002</v>
      </c>
    </row>
    <row r="188" spans="1:8" ht="12" customHeight="1" x14ac:dyDescent="0.2">
      <c r="A188" s="92"/>
      <c r="B188" s="98" t="s">
        <v>84</v>
      </c>
      <c r="C188" s="94"/>
      <c r="D188" s="122">
        <f>D182+D187+D186</f>
        <v>6.65</v>
      </c>
      <c r="E188" s="122">
        <f>E182+E187+E186</f>
        <v>5.8100000000000005</v>
      </c>
      <c r="G188" s="59"/>
      <c r="H188" s="59"/>
    </row>
    <row r="189" spans="1:8" ht="14.25" customHeight="1" x14ac:dyDescent="0.2">
      <c r="A189" s="242" t="s">
        <v>85</v>
      </c>
      <c r="B189" s="243"/>
      <c r="C189" s="243"/>
      <c r="D189" s="243"/>
      <c r="E189" s="244"/>
      <c r="G189" s="59"/>
    </row>
    <row r="190" spans="1:8" ht="12" customHeight="1" x14ac:dyDescent="0.2">
      <c r="A190" s="20" t="s">
        <v>2</v>
      </c>
      <c r="B190" s="235" t="s">
        <v>86</v>
      </c>
      <c r="C190" s="236"/>
      <c r="D190" s="236"/>
      <c r="E190" s="237"/>
      <c r="G190" s="59"/>
    </row>
    <row r="191" spans="1:8" ht="12" customHeight="1" x14ac:dyDescent="0.2">
      <c r="A191" s="20" t="s">
        <v>17</v>
      </c>
      <c r="B191" s="235" t="s">
        <v>87</v>
      </c>
      <c r="C191" s="236"/>
      <c r="D191" s="236"/>
      <c r="E191" s="237"/>
      <c r="G191" s="59"/>
    </row>
    <row r="192" spans="1:8" ht="12" customHeight="1" x14ac:dyDescent="0.2">
      <c r="A192" s="20" t="s">
        <v>38</v>
      </c>
      <c r="B192" s="235" t="s">
        <v>88</v>
      </c>
      <c r="C192" s="236"/>
      <c r="D192" s="236"/>
      <c r="E192" s="237"/>
      <c r="G192" s="59"/>
    </row>
    <row r="193" spans="1:7" ht="12" customHeight="1" x14ac:dyDescent="0.2">
      <c r="A193" s="16" t="s">
        <v>359</v>
      </c>
      <c r="B193" s="194" t="s">
        <v>90</v>
      </c>
      <c r="C193" s="195"/>
      <c r="D193" s="195"/>
      <c r="E193" s="196"/>
      <c r="G193" s="59"/>
    </row>
    <row r="194" spans="1:7" ht="12" customHeight="1" x14ac:dyDescent="0.2">
      <c r="A194" s="16" t="s">
        <v>360</v>
      </c>
      <c r="B194" s="17" t="s">
        <v>92</v>
      </c>
      <c r="C194" s="16" t="s">
        <v>73</v>
      </c>
      <c r="D194" s="216">
        <v>0.93</v>
      </c>
      <c r="E194" s="217"/>
      <c r="G194" s="59">
        <f>D194*1.05</f>
        <v>0.97650000000000015</v>
      </c>
    </row>
    <row r="195" spans="1:7" ht="12" customHeight="1" x14ac:dyDescent="0.2">
      <c r="A195" s="16" t="s">
        <v>361</v>
      </c>
      <c r="B195" s="17" t="s">
        <v>94</v>
      </c>
      <c r="C195" s="16" t="s">
        <v>73</v>
      </c>
      <c r="D195" s="216">
        <v>1.6</v>
      </c>
      <c r="E195" s="217"/>
      <c r="G195" s="59">
        <f t="shared" ref="G195:G196" si="5">D195*1.05</f>
        <v>1.6800000000000002</v>
      </c>
    </row>
    <row r="196" spans="1:7" ht="12" customHeight="1" x14ac:dyDescent="0.2">
      <c r="A196" s="16" t="s">
        <v>362</v>
      </c>
      <c r="B196" s="17" t="s">
        <v>96</v>
      </c>
      <c r="C196" s="16" t="s">
        <v>73</v>
      </c>
      <c r="D196" s="216">
        <v>0.31</v>
      </c>
      <c r="E196" s="217"/>
      <c r="G196" s="59">
        <f t="shared" si="5"/>
        <v>0.32550000000000001</v>
      </c>
    </row>
    <row r="197" spans="1:7" s="129" customFormat="1" ht="13.5" customHeight="1" x14ac:dyDescent="0.2">
      <c r="A197" s="242" t="s">
        <v>153</v>
      </c>
      <c r="B197" s="243"/>
      <c r="C197" s="243"/>
      <c r="D197" s="243"/>
      <c r="E197" s="244"/>
      <c r="G197" s="130"/>
    </row>
    <row r="198" spans="1:7" s="129" customFormat="1" ht="12" customHeight="1" x14ac:dyDescent="0.2">
      <c r="A198" s="20">
        <v>5</v>
      </c>
      <c r="B198" s="235" t="s">
        <v>152</v>
      </c>
      <c r="C198" s="236"/>
      <c r="D198" s="236"/>
      <c r="E198" s="237"/>
      <c r="G198" s="130"/>
    </row>
    <row r="199" spans="1:7" s="129" customFormat="1" ht="12" customHeight="1" x14ac:dyDescent="0.2">
      <c r="A199" s="20" t="s">
        <v>316</v>
      </c>
      <c r="B199" s="235" t="s">
        <v>155</v>
      </c>
      <c r="C199" s="236"/>
      <c r="D199" s="236"/>
      <c r="E199" s="237"/>
      <c r="G199" s="130"/>
    </row>
    <row r="200" spans="1:7" s="129" customFormat="1" ht="12" customHeight="1" x14ac:dyDescent="0.2">
      <c r="A200" s="20" t="s">
        <v>318</v>
      </c>
      <c r="B200" s="235" t="s">
        <v>154</v>
      </c>
      <c r="C200" s="236"/>
      <c r="D200" s="236"/>
      <c r="E200" s="237"/>
      <c r="G200" s="130"/>
    </row>
    <row r="201" spans="1:7" s="129" customFormat="1" ht="12" customHeight="1" x14ac:dyDescent="0.2">
      <c r="A201" s="16" t="s">
        <v>320</v>
      </c>
      <c r="B201" s="17" t="s">
        <v>156</v>
      </c>
      <c r="C201" s="16" t="s">
        <v>73</v>
      </c>
      <c r="D201" s="218">
        <v>1.63</v>
      </c>
      <c r="E201" s="219"/>
      <c r="G201" s="130">
        <f>D201*1.05</f>
        <v>1.7115</v>
      </c>
    </row>
    <row r="202" spans="1:7" s="129" customFormat="1" ht="26.25" customHeight="1" x14ac:dyDescent="0.2">
      <c r="A202" s="20" t="s">
        <v>363</v>
      </c>
      <c r="B202" s="235" t="s">
        <v>365</v>
      </c>
      <c r="C202" s="236"/>
      <c r="D202" s="236"/>
      <c r="E202" s="237"/>
      <c r="G202" s="130"/>
    </row>
    <row r="203" spans="1:7" s="129" customFormat="1" ht="39" customHeight="1" x14ac:dyDescent="0.2">
      <c r="A203" s="16" t="s">
        <v>364</v>
      </c>
      <c r="B203" s="17" t="s">
        <v>366</v>
      </c>
      <c r="C203" s="16" t="s">
        <v>73</v>
      </c>
      <c r="D203" s="216">
        <v>24.8</v>
      </c>
      <c r="E203" s="217"/>
      <c r="G203" s="130">
        <f>D203*1.05</f>
        <v>26.040000000000003</v>
      </c>
    </row>
    <row r="204" spans="1:7" ht="12" customHeight="1" x14ac:dyDescent="0.2">
      <c r="A204" s="123"/>
      <c r="B204" s="124"/>
      <c r="C204" s="123"/>
      <c r="D204" s="68"/>
      <c r="G204" s="59"/>
    </row>
    <row r="205" spans="1:7" s="1" customFormat="1" ht="24.75" customHeight="1" x14ac:dyDescent="0.2">
      <c r="A205" s="157" t="s">
        <v>74</v>
      </c>
      <c r="B205" s="157"/>
      <c r="C205" s="157"/>
      <c r="D205" s="157"/>
      <c r="E205" s="157"/>
    </row>
    <row r="206" spans="1:7" ht="17.25" customHeight="1" x14ac:dyDescent="0.2">
      <c r="A206" s="71"/>
      <c r="B206" s="72"/>
      <c r="C206" s="71"/>
    </row>
    <row r="207" spans="1:7" ht="12" customHeight="1" x14ac:dyDescent="0.2">
      <c r="A207" s="125" t="s">
        <v>281</v>
      </c>
      <c r="B207" s="125"/>
      <c r="C207" s="126"/>
      <c r="D207" s="292" t="s">
        <v>282</v>
      </c>
      <c r="E207" s="292"/>
    </row>
    <row r="208" spans="1:7" ht="17.25" customHeight="1" x14ac:dyDescent="0.2">
      <c r="A208" s="125"/>
      <c r="B208" s="125"/>
      <c r="C208" s="126"/>
      <c r="D208" s="292"/>
      <c r="E208" s="292"/>
    </row>
    <row r="209" spans="1:5" ht="12" customHeight="1" x14ac:dyDescent="0.2">
      <c r="A209" s="125" t="s">
        <v>97</v>
      </c>
      <c r="B209" s="125"/>
      <c r="C209" s="126"/>
      <c r="D209" s="292" t="s">
        <v>278</v>
      </c>
      <c r="E209" s="292"/>
    </row>
    <row r="210" spans="1:5" x14ac:dyDescent="0.2">
      <c r="A210" s="71"/>
      <c r="B210" s="72"/>
      <c r="C210" s="71"/>
    </row>
    <row r="211" spans="1:5" x14ac:dyDescent="0.2">
      <c r="A211" s="71"/>
      <c r="B211" s="72"/>
      <c r="C211" s="71"/>
    </row>
    <row r="212" spans="1:5" x14ac:dyDescent="0.2">
      <c r="A212" s="71"/>
      <c r="B212" s="72"/>
      <c r="C212" s="71"/>
    </row>
    <row r="213" spans="1:5" x14ac:dyDescent="0.2">
      <c r="A213" s="71"/>
      <c r="B213" s="72"/>
      <c r="C213" s="71"/>
    </row>
    <row r="214" spans="1:5" x14ac:dyDescent="0.2">
      <c r="A214" s="71"/>
      <c r="B214" s="72"/>
      <c r="C214" s="71"/>
    </row>
    <row r="215" spans="1:5" x14ac:dyDescent="0.2">
      <c r="A215" s="71"/>
      <c r="B215" s="72"/>
      <c r="C215" s="71"/>
    </row>
    <row r="216" spans="1:5" x14ac:dyDescent="0.2">
      <c r="A216" s="71"/>
      <c r="B216" s="72"/>
      <c r="C216" s="71"/>
    </row>
    <row r="217" spans="1:5" x14ac:dyDescent="0.2">
      <c r="A217" s="71"/>
      <c r="B217" s="72"/>
      <c r="C217" s="71"/>
    </row>
    <row r="218" spans="1:5" x14ac:dyDescent="0.2">
      <c r="A218" s="71"/>
      <c r="B218" s="72"/>
      <c r="C218" s="71"/>
    </row>
    <row r="219" spans="1:5" x14ac:dyDescent="0.2">
      <c r="A219" s="71"/>
      <c r="B219" s="72"/>
      <c r="C219" s="71"/>
      <c r="D219" s="69"/>
      <c r="E219" s="69"/>
    </row>
    <row r="220" spans="1:5" x14ac:dyDescent="0.2">
      <c r="A220" s="71"/>
      <c r="B220" s="72"/>
      <c r="C220" s="71"/>
      <c r="D220" s="69"/>
      <c r="E220" s="69"/>
    </row>
    <row r="221" spans="1:5" x14ac:dyDescent="0.2">
      <c r="A221" s="71"/>
      <c r="B221" s="72"/>
      <c r="C221" s="71"/>
      <c r="D221" s="69"/>
      <c r="E221" s="69"/>
    </row>
  </sheetData>
  <mergeCells count="157">
    <mergeCell ref="B192:E192"/>
    <mergeCell ref="B190:E190"/>
    <mergeCell ref="B183:E183"/>
    <mergeCell ref="D149:E149"/>
    <mergeCell ref="D209:E209"/>
    <mergeCell ref="A205:E205"/>
    <mergeCell ref="D201:E201"/>
    <mergeCell ref="D208:E208"/>
    <mergeCell ref="D207:E207"/>
    <mergeCell ref="D203:E203"/>
    <mergeCell ref="B202:E202"/>
    <mergeCell ref="B200:E200"/>
    <mergeCell ref="D195:E195"/>
    <mergeCell ref="B198:E198"/>
    <mergeCell ref="B199:E199"/>
    <mergeCell ref="A197:E197"/>
    <mergeCell ref="D196:E196"/>
    <mergeCell ref="D144:E144"/>
    <mergeCell ref="D194:E194"/>
    <mergeCell ref="B152:E152"/>
    <mergeCell ref="B151:E151"/>
    <mergeCell ref="B134:E134"/>
    <mergeCell ref="A141:E141"/>
    <mergeCell ref="B138:E138"/>
    <mergeCell ref="D145:E145"/>
    <mergeCell ref="B143:E143"/>
    <mergeCell ref="D148:E148"/>
    <mergeCell ref="D146:E146"/>
    <mergeCell ref="B147:E147"/>
    <mergeCell ref="B155:E155"/>
    <mergeCell ref="B158:E158"/>
    <mergeCell ref="B166:E166"/>
    <mergeCell ref="B193:E193"/>
    <mergeCell ref="B185:E185"/>
    <mergeCell ref="B191:E191"/>
    <mergeCell ref="A189:E189"/>
    <mergeCell ref="B184:E184"/>
    <mergeCell ref="A150:E150"/>
    <mergeCell ref="B172:E172"/>
    <mergeCell ref="B176:E176"/>
    <mergeCell ref="A181:E181"/>
    <mergeCell ref="B136:E136"/>
    <mergeCell ref="B142:E142"/>
    <mergeCell ref="D100:E100"/>
    <mergeCell ref="B131:E131"/>
    <mergeCell ref="A101:E101"/>
    <mergeCell ref="A104:E104"/>
    <mergeCell ref="B114:E114"/>
    <mergeCell ref="B127:E127"/>
    <mergeCell ref="D102:E102"/>
    <mergeCell ref="B102:C102"/>
    <mergeCell ref="B130:E130"/>
    <mergeCell ref="B121:E121"/>
    <mergeCell ref="B113:E113"/>
    <mergeCell ref="B107:E107"/>
    <mergeCell ref="B126:E126"/>
    <mergeCell ref="B118:E118"/>
    <mergeCell ref="A125:E125"/>
    <mergeCell ref="D103:E103"/>
    <mergeCell ref="B108:E108"/>
    <mergeCell ref="B111:E111"/>
    <mergeCell ref="B103:C103"/>
    <mergeCell ref="A105:E105"/>
    <mergeCell ref="D85:E85"/>
    <mergeCell ref="D87:E87"/>
    <mergeCell ref="A96:E96"/>
    <mergeCell ref="B93:E93"/>
    <mergeCell ref="D94:E94"/>
    <mergeCell ref="D92:E92"/>
    <mergeCell ref="D98:E98"/>
    <mergeCell ref="D97:E97"/>
    <mergeCell ref="D95:E95"/>
    <mergeCell ref="D90:E90"/>
    <mergeCell ref="B91:E91"/>
    <mergeCell ref="B97:C97"/>
    <mergeCell ref="B98:C98"/>
    <mergeCell ref="D69:E69"/>
    <mergeCell ref="D70:E70"/>
    <mergeCell ref="D76:E76"/>
    <mergeCell ref="B71:E71"/>
    <mergeCell ref="B77:E77"/>
    <mergeCell ref="A79:E79"/>
    <mergeCell ref="B75:E75"/>
    <mergeCell ref="A99:E99"/>
    <mergeCell ref="B100:C100"/>
    <mergeCell ref="D39:E39"/>
    <mergeCell ref="D67:E67"/>
    <mergeCell ref="B61:E61"/>
    <mergeCell ref="D50:E50"/>
    <mergeCell ref="D58:E58"/>
    <mergeCell ref="D59:E59"/>
    <mergeCell ref="B55:E55"/>
    <mergeCell ref="D81:E81"/>
    <mergeCell ref="D89:E89"/>
    <mergeCell ref="D82:E82"/>
    <mergeCell ref="D86:E86"/>
    <mergeCell ref="D88:E88"/>
    <mergeCell ref="D68:E68"/>
    <mergeCell ref="D84:E84"/>
    <mergeCell ref="D83:E83"/>
    <mergeCell ref="B56:E56"/>
    <mergeCell ref="D60:E60"/>
    <mergeCell ref="D63:E63"/>
    <mergeCell ref="D73:E73"/>
    <mergeCell ref="D72:E72"/>
    <mergeCell ref="D64:E64"/>
    <mergeCell ref="D65:E65"/>
    <mergeCell ref="D62:E62"/>
    <mergeCell ref="D66:E66"/>
    <mergeCell ref="C8:E8"/>
    <mergeCell ref="D16:E16"/>
    <mergeCell ref="A11:E11"/>
    <mergeCell ref="A12:E12"/>
    <mergeCell ref="D19:E19"/>
    <mergeCell ref="B18:E18"/>
    <mergeCell ref="B20:E20"/>
    <mergeCell ref="D78:E78"/>
    <mergeCell ref="B80:E80"/>
    <mergeCell ref="A36:E36"/>
    <mergeCell ref="D33:E33"/>
    <mergeCell ref="D30:E30"/>
    <mergeCell ref="D29:E29"/>
    <mergeCell ref="D32:E32"/>
    <mergeCell ref="D34:E34"/>
    <mergeCell ref="D35:E35"/>
    <mergeCell ref="D31:E31"/>
    <mergeCell ref="D44:E44"/>
    <mergeCell ref="D43:E43"/>
    <mergeCell ref="D42:E42"/>
    <mergeCell ref="B37:E37"/>
    <mergeCell ref="D40:E40"/>
    <mergeCell ref="D41:E41"/>
    <mergeCell ref="B38:E38"/>
    <mergeCell ref="A54:E54"/>
    <mergeCell ref="D46:E46"/>
    <mergeCell ref="B52:E52"/>
    <mergeCell ref="D53:E53"/>
    <mergeCell ref="D47:E47"/>
    <mergeCell ref="D48:E48"/>
    <mergeCell ref="A51:E51"/>
    <mergeCell ref="D57:E57"/>
    <mergeCell ref="C7:E7"/>
    <mergeCell ref="A17:E17"/>
    <mergeCell ref="C14:C15"/>
    <mergeCell ref="D15:E15"/>
    <mergeCell ref="D14:E14"/>
    <mergeCell ref="A14:A15"/>
    <mergeCell ref="B14:B15"/>
    <mergeCell ref="A10:E10"/>
    <mergeCell ref="D28:E28"/>
    <mergeCell ref="A25:E25"/>
    <mergeCell ref="B26:E26"/>
    <mergeCell ref="D22:E22"/>
    <mergeCell ref="D27:E27"/>
    <mergeCell ref="D23:E23"/>
    <mergeCell ref="D24:E24"/>
    <mergeCell ref="D21:E21"/>
  </mergeCells>
  <phoneticPr fontId="0" type="noConversion"/>
  <pageMargins left="0.78740157480314965" right="0.19685039370078741" top="0.59055118110236227" bottom="0.39370078740157483" header="0.31496062992125984" footer="0.31496062992125984"/>
  <pageSetup paperSize="9" scale="98" orientation="portrait" horizontalDpi="1200" verticalDpi="300" r:id="rId1"/>
  <headerFooter alignWithMargins="0"/>
  <rowBreaks count="2" manualBreakCount="2">
    <brk id="50" max="6" man="1"/>
    <brk id="10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8"/>
  <sheetViews>
    <sheetView view="pageBreakPreview" topLeftCell="A96" workbookViewId="0">
      <selection activeCell="A14" sqref="A14:E14"/>
    </sheetView>
  </sheetViews>
  <sheetFormatPr defaultRowHeight="15" x14ac:dyDescent="0.2"/>
  <cols>
    <col min="1" max="1" width="7.140625" style="48" customWidth="1"/>
    <col min="2" max="2" width="57.140625" style="57" customWidth="1"/>
    <col min="3" max="3" width="13.140625" style="48" customWidth="1"/>
    <col min="4" max="4" width="7.42578125" style="3" customWidth="1"/>
    <col min="5" max="5" width="8.85546875" style="34" customWidth="1"/>
  </cols>
  <sheetData>
    <row r="1" spans="1:5" hidden="1" x14ac:dyDescent="0.2">
      <c r="A1" s="42"/>
      <c r="B1" s="49"/>
      <c r="C1" s="49" t="s">
        <v>75</v>
      </c>
    </row>
    <row r="2" spans="1:5" hidden="1" x14ac:dyDescent="0.2">
      <c r="A2" s="42"/>
      <c r="B2" s="49"/>
      <c r="C2" s="49" t="s">
        <v>98</v>
      </c>
    </row>
    <row r="3" spans="1:5" hidden="1" x14ac:dyDescent="0.2">
      <c r="A3" s="42"/>
      <c r="B3" s="49"/>
      <c r="C3" s="49" t="s">
        <v>76</v>
      </c>
    </row>
    <row r="4" spans="1:5" ht="20.25" hidden="1" customHeight="1" x14ac:dyDescent="0.2">
      <c r="A4" s="42"/>
      <c r="B4" s="49"/>
      <c r="C4" s="49" t="s">
        <v>149</v>
      </c>
    </row>
    <row r="5" spans="1:5" hidden="1" x14ac:dyDescent="0.2">
      <c r="A5" s="42"/>
      <c r="B5" s="49"/>
      <c r="C5" s="49" t="s">
        <v>276</v>
      </c>
    </row>
    <row r="6" spans="1:5" hidden="1" x14ac:dyDescent="0.2">
      <c r="A6" s="42"/>
      <c r="B6" s="49"/>
      <c r="C6" s="42"/>
    </row>
    <row r="7" spans="1:5" hidden="1" x14ac:dyDescent="0.2">
      <c r="A7" s="42"/>
      <c r="B7" s="49"/>
      <c r="C7" s="226" t="s">
        <v>277</v>
      </c>
      <c r="D7" s="226"/>
      <c r="E7" s="226"/>
    </row>
    <row r="8" spans="1:5" hidden="1" x14ac:dyDescent="0.2">
      <c r="A8" s="42"/>
      <c r="B8" s="49"/>
      <c r="C8" s="42"/>
    </row>
    <row r="9" spans="1:5" ht="18" customHeight="1" x14ac:dyDescent="0.2">
      <c r="A9" s="228" t="s">
        <v>283</v>
      </c>
      <c r="B9" s="228"/>
      <c r="C9" s="228"/>
      <c r="D9" s="228"/>
      <c r="E9" s="228"/>
    </row>
    <row r="10" spans="1:5" ht="15.75" customHeight="1" x14ac:dyDescent="0.2">
      <c r="A10" s="228" t="s">
        <v>78</v>
      </c>
      <c r="B10" s="228"/>
      <c r="C10" s="228"/>
      <c r="D10" s="228"/>
      <c r="E10" s="228"/>
    </row>
    <row r="11" spans="1:5" ht="15.75" customHeight="1" x14ac:dyDescent="0.2">
      <c r="A11" s="228" t="s">
        <v>79</v>
      </c>
      <c r="B11" s="228"/>
      <c r="C11" s="228"/>
      <c r="D11" s="228"/>
      <c r="E11" s="228"/>
    </row>
    <row r="12" spans="1:5" ht="15.75" customHeight="1" x14ac:dyDescent="0.2">
      <c r="A12" s="66"/>
      <c r="B12" s="66"/>
      <c r="C12" s="66"/>
      <c r="D12" s="66"/>
      <c r="E12" s="66"/>
    </row>
    <row r="13" spans="1:5" ht="15.75" customHeight="1" x14ac:dyDescent="0.2">
      <c r="A13" s="66"/>
      <c r="B13" s="66"/>
      <c r="C13" s="66"/>
      <c r="D13" s="66"/>
      <c r="E13" s="66"/>
    </row>
    <row r="14" spans="1:5" s="134" customFormat="1" ht="15.75" customHeight="1" x14ac:dyDescent="0.2">
      <c r="A14" s="305" t="s">
        <v>405</v>
      </c>
      <c r="B14" s="305"/>
      <c r="C14" s="305"/>
      <c r="D14" s="305"/>
      <c r="E14" s="305"/>
    </row>
    <row r="15" spans="1:5" ht="14.25" customHeight="1" x14ac:dyDescent="0.2">
      <c r="A15" s="43"/>
      <c r="B15" s="50"/>
      <c r="C15" s="44"/>
    </row>
    <row r="16" spans="1:5" ht="13.5" customHeight="1" x14ac:dyDescent="0.2">
      <c r="A16" s="233" t="s">
        <v>0</v>
      </c>
      <c r="B16" s="233" t="s">
        <v>16</v>
      </c>
      <c r="C16" s="229" t="s">
        <v>1</v>
      </c>
      <c r="D16" s="229" t="s">
        <v>262</v>
      </c>
      <c r="E16" s="232"/>
    </row>
    <row r="17" spans="1:7" ht="15" customHeight="1" x14ac:dyDescent="0.2">
      <c r="A17" s="234"/>
      <c r="B17" s="234"/>
      <c r="C17" s="230"/>
      <c r="D17" s="230" t="s">
        <v>263</v>
      </c>
      <c r="E17" s="231"/>
    </row>
    <row r="18" spans="1:7" s="5" customFormat="1" ht="12.75" customHeight="1" x14ac:dyDescent="0.2">
      <c r="A18" s="41">
        <v>1</v>
      </c>
      <c r="B18" s="41">
        <v>2</v>
      </c>
      <c r="C18" s="41">
        <v>3</v>
      </c>
      <c r="D18" s="227">
        <v>4</v>
      </c>
      <c r="E18" s="227"/>
    </row>
    <row r="19" spans="1:7" ht="13.5" hidden="1" customHeight="1" x14ac:dyDescent="0.2">
      <c r="A19" s="160" t="s">
        <v>80</v>
      </c>
      <c r="B19" s="161"/>
      <c r="C19" s="161"/>
      <c r="D19" s="161"/>
      <c r="E19" s="162"/>
    </row>
    <row r="20" spans="1:7" ht="12" hidden="1" customHeight="1" x14ac:dyDescent="0.2">
      <c r="A20" s="15" t="s">
        <v>2</v>
      </c>
      <c r="B20" s="163" t="s">
        <v>3</v>
      </c>
      <c r="C20" s="164"/>
      <c r="D20" s="164"/>
      <c r="E20" s="165"/>
    </row>
    <row r="21" spans="1:7" ht="12" hidden="1" customHeight="1" x14ac:dyDescent="0.2">
      <c r="A21" s="14" t="s">
        <v>17</v>
      </c>
      <c r="B21" s="39" t="s">
        <v>4</v>
      </c>
      <c r="C21" s="14" t="s">
        <v>5</v>
      </c>
      <c r="D21" s="169">
        <v>2.1</v>
      </c>
      <c r="E21" s="170"/>
      <c r="G21" s="59"/>
    </row>
    <row r="22" spans="1:7" ht="12" hidden="1" customHeight="1" x14ac:dyDescent="0.2">
      <c r="A22" s="15" t="s">
        <v>6</v>
      </c>
      <c r="B22" s="163" t="s">
        <v>7</v>
      </c>
      <c r="C22" s="164"/>
      <c r="D22" s="164"/>
      <c r="E22" s="165"/>
      <c r="G22" s="59"/>
    </row>
    <row r="23" spans="1:7" ht="12" hidden="1" customHeight="1" x14ac:dyDescent="0.2">
      <c r="A23" s="16" t="s">
        <v>8</v>
      </c>
      <c r="B23" s="17" t="s">
        <v>9</v>
      </c>
      <c r="C23" s="16" t="s">
        <v>10</v>
      </c>
      <c r="D23" s="158">
        <v>2.69</v>
      </c>
      <c r="E23" s="159"/>
      <c r="G23" s="59"/>
    </row>
    <row r="24" spans="1:7" ht="12" hidden="1" customHeight="1" x14ac:dyDescent="0.2">
      <c r="A24" s="16" t="s">
        <v>11</v>
      </c>
      <c r="B24" s="17" t="s">
        <v>12</v>
      </c>
      <c r="C24" s="16" t="s">
        <v>10</v>
      </c>
      <c r="D24" s="158">
        <v>2.99</v>
      </c>
      <c r="E24" s="159"/>
      <c r="G24" s="59"/>
    </row>
    <row r="25" spans="1:7" ht="12" hidden="1" customHeight="1" x14ac:dyDescent="0.2">
      <c r="A25" s="16" t="s">
        <v>13</v>
      </c>
      <c r="B25" s="17" t="s">
        <v>81</v>
      </c>
      <c r="C25" s="16" t="s">
        <v>10</v>
      </c>
      <c r="D25" s="158">
        <v>3.59</v>
      </c>
      <c r="E25" s="159"/>
      <c r="G25" s="59"/>
    </row>
    <row r="26" spans="1:7" ht="12" hidden="1" customHeight="1" x14ac:dyDescent="0.2">
      <c r="A26" s="16" t="s">
        <v>14</v>
      </c>
      <c r="B26" s="17" t="s">
        <v>15</v>
      </c>
      <c r="C26" s="16" t="s">
        <v>10</v>
      </c>
      <c r="D26" s="158">
        <v>11.26</v>
      </c>
      <c r="E26" s="159"/>
      <c r="G26" s="59"/>
    </row>
    <row r="27" spans="1:7" ht="13.5" hidden="1" customHeight="1" x14ac:dyDescent="0.2">
      <c r="A27" s="238" t="s">
        <v>37</v>
      </c>
      <c r="B27" s="239"/>
      <c r="C27" s="239"/>
      <c r="D27" s="239"/>
      <c r="E27" s="240"/>
      <c r="G27" s="59"/>
    </row>
    <row r="28" spans="1:7" ht="12" hidden="1" customHeight="1" x14ac:dyDescent="0.2">
      <c r="A28" s="20" t="s">
        <v>18</v>
      </c>
      <c r="B28" s="235" t="s">
        <v>19</v>
      </c>
      <c r="C28" s="236"/>
      <c r="D28" s="236"/>
      <c r="E28" s="237"/>
      <c r="G28" s="59"/>
    </row>
    <row r="29" spans="1:7" ht="12" hidden="1" customHeight="1" x14ac:dyDescent="0.2">
      <c r="A29" s="16" t="s">
        <v>17</v>
      </c>
      <c r="B29" s="17" t="s">
        <v>20</v>
      </c>
      <c r="C29" s="16" t="s">
        <v>5</v>
      </c>
      <c r="D29" s="158">
        <v>0.7</v>
      </c>
      <c r="E29" s="159"/>
      <c r="G29" s="59"/>
    </row>
    <row r="30" spans="1:7" ht="25.5" hidden="1" customHeight="1" x14ac:dyDescent="0.2">
      <c r="A30" s="16" t="s">
        <v>21</v>
      </c>
      <c r="B30" s="17" t="s">
        <v>22</v>
      </c>
      <c r="C30" s="16" t="s">
        <v>5</v>
      </c>
      <c r="D30" s="158">
        <v>0.99</v>
      </c>
      <c r="E30" s="159"/>
      <c r="G30" s="59"/>
    </row>
    <row r="31" spans="1:7" ht="12" hidden="1" customHeight="1" x14ac:dyDescent="0.2">
      <c r="A31" s="14" t="s">
        <v>23</v>
      </c>
      <c r="B31" s="39" t="s">
        <v>24</v>
      </c>
      <c r="C31" s="14" t="s">
        <v>5</v>
      </c>
      <c r="D31" s="158">
        <v>1.0900000000000001</v>
      </c>
      <c r="E31" s="159"/>
      <c r="G31" s="59"/>
    </row>
    <row r="32" spans="1:7" ht="22.5" hidden="1" customHeight="1" x14ac:dyDescent="0.2">
      <c r="A32" s="14" t="s">
        <v>25</v>
      </c>
      <c r="B32" s="39" t="s">
        <v>26</v>
      </c>
      <c r="C32" s="14" t="s">
        <v>5</v>
      </c>
      <c r="D32" s="158">
        <v>0.7</v>
      </c>
      <c r="E32" s="159"/>
      <c r="G32" s="59"/>
    </row>
    <row r="33" spans="1:7" ht="12" hidden="1" customHeight="1" x14ac:dyDescent="0.2">
      <c r="A33" s="14" t="s">
        <v>27</v>
      </c>
      <c r="B33" s="39" t="s">
        <v>28</v>
      </c>
      <c r="C33" s="14" t="s">
        <v>5</v>
      </c>
      <c r="D33" s="158">
        <v>0.7</v>
      </c>
      <c r="E33" s="159"/>
      <c r="G33" s="59"/>
    </row>
    <row r="34" spans="1:7" ht="36" hidden="1" customHeight="1" x14ac:dyDescent="0.2">
      <c r="A34" s="14" t="s">
        <v>29</v>
      </c>
      <c r="B34" s="39" t="s">
        <v>30</v>
      </c>
      <c r="C34" s="14" t="s">
        <v>5</v>
      </c>
      <c r="D34" s="158">
        <v>1.8</v>
      </c>
      <c r="E34" s="159"/>
      <c r="G34" s="59"/>
    </row>
    <row r="35" spans="1:7" ht="23.25" hidden="1" customHeight="1" x14ac:dyDescent="0.2">
      <c r="A35" s="14" t="s">
        <v>31</v>
      </c>
      <c r="B35" s="39" t="s">
        <v>32</v>
      </c>
      <c r="C35" s="14" t="s">
        <v>5</v>
      </c>
      <c r="D35" s="158">
        <v>0.7</v>
      </c>
      <c r="E35" s="159"/>
      <c r="G35" s="59"/>
    </row>
    <row r="36" spans="1:7" ht="24.75" hidden="1" customHeight="1" x14ac:dyDescent="0.2">
      <c r="A36" s="14" t="s">
        <v>33</v>
      </c>
      <c r="B36" s="39" t="s">
        <v>34</v>
      </c>
      <c r="C36" s="14" t="s">
        <v>5</v>
      </c>
      <c r="D36" s="169">
        <v>1.44</v>
      </c>
      <c r="E36" s="170"/>
      <c r="G36" s="59"/>
    </row>
    <row r="37" spans="1:7" ht="24" hidden="1" customHeight="1" x14ac:dyDescent="0.2">
      <c r="A37" s="14" t="s">
        <v>35</v>
      </c>
      <c r="B37" s="39" t="s">
        <v>36</v>
      </c>
      <c r="C37" s="14" t="s">
        <v>5</v>
      </c>
      <c r="D37" s="158">
        <v>0.7</v>
      </c>
      <c r="E37" s="159"/>
      <c r="G37" s="59"/>
    </row>
    <row r="38" spans="1:7" ht="13.5" hidden="1" customHeight="1" x14ac:dyDescent="0.2">
      <c r="A38" s="223" t="s">
        <v>99</v>
      </c>
      <c r="B38" s="224"/>
      <c r="C38" s="224"/>
      <c r="D38" s="224"/>
      <c r="E38" s="225"/>
      <c r="G38" s="59"/>
    </row>
    <row r="39" spans="1:7" ht="12" hidden="1" customHeight="1" x14ac:dyDescent="0.2">
      <c r="A39" s="21">
        <v>1</v>
      </c>
      <c r="B39" s="163" t="s">
        <v>102</v>
      </c>
      <c r="C39" s="164"/>
      <c r="D39" s="164"/>
      <c r="E39" s="165"/>
      <c r="G39" s="59"/>
    </row>
    <row r="40" spans="1:7" ht="12" hidden="1" customHeight="1" x14ac:dyDescent="0.2">
      <c r="A40" s="21" t="s">
        <v>17</v>
      </c>
      <c r="B40" s="220" t="s">
        <v>103</v>
      </c>
      <c r="C40" s="221"/>
      <c r="D40" s="221"/>
      <c r="E40" s="222"/>
      <c r="G40" s="59"/>
    </row>
    <row r="41" spans="1:7" ht="12" hidden="1" customHeight="1" x14ac:dyDescent="0.2">
      <c r="A41" s="18" t="s">
        <v>38</v>
      </c>
      <c r="B41" s="39" t="s">
        <v>104</v>
      </c>
      <c r="C41" s="18" t="s">
        <v>105</v>
      </c>
      <c r="D41" s="158">
        <v>20.38</v>
      </c>
      <c r="E41" s="159"/>
      <c r="G41" s="59"/>
    </row>
    <row r="42" spans="1:7" ht="24.75" hidden="1" customHeight="1" x14ac:dyDescent="0.2">
      <c r="A42" s="18" t="s">
        <v>39</v>
      </c>
      <c r="B42" s="39" t="s">
        <v>106</v>
      </c>
      <c r="C42" s="18" t="s">
        <v>107</v>
      </c>
      <c r="D42" s="158">
        <v>77.66</v>
      </c>
      <c r="E42" s="159"/>
      <c r="G42" s="59"/>
    </row>
    <row r="43" spans="1:7" ht="12" hidden="1" customHeight="1" x14ac:dyDescent="0.2">
      <c r="A43" s="18" t="s">
        <v>40</v>
      </c>
      <c r="B43" s="39" t="s">
        <v>108</v>
      </c>
      <c r="C43" s="18" t="s">
        <v>107</v>
      </c>
      <c r="D43" s="158">
        <v>21.65</v>
      </c>
      <c r="E43" s="159"/>
      <c r="G43" s="59"/>
    </row>
    <row r="44" spans="1:7" ht="12" hidden="1" customHeight="1" x14ac:dyDescent="0.2">
      <c r="A44" s="18" t="s">
        <v>41</v>
      </c>
      <c r="B44" s="19" t="s">
        <v>109</v>
      </c>
      <c r="C44" s="18" t="s">
        <v>111</v>
      </c>
      <c r="D44" s="158">
        <v>27.61</v>
      </c>
      <c r="E44" s="159"/>
      <c r="G44" s="59"/>
    </row>
    <row r="45" spans="1:7" ht="12" hidden="1" customHeight="1" x14ac:dyDescent="0.2">
      <c r="A45" s="18" t="s">
        <v>100</v>
      </c>
      <c r="B45" s="39" t="s">
        <v>110</v>
      </c>
      <c r="C45" s="18" t="s">
        <v>111</v>
      </c>
      <c r="D45" s="158">
        <v>19.91</v>
      </c>
      <c r="E45" s="159"/>
      <c r="G45" s="59"/>
    </row>
    <row r="46" spans="1:7" ht="24" hidden="1" customHeight="1" x14ac:dyDescent="0.2">
      <c r="A46" s="18" t="s">
        <v>101</v>
      </c>
      <c r="B46" s="39" t="s">
        <v>112</v>
      </c>
      <c r="C46" s="18" t="s">
        <v>113</v>
      </c>
      <c r="D46" s="158">
        <v>18.72</v>
      </c>
      <c r="E46" s="159"/>
      <c r="G46" s="59"/>
    </row>
    <row r="47" spans="1:7" ht="12" hidden="1" customHeight="1" x14ac:dyDescent="0.2">
      <c r="A47" s="21" t="s">
        <v>21</v>
      </c>
      <c r="B47" s="220" t="s">
        <v>114</v>
      </c>
      <c r="C47" s="221"/>
      <c r="D47" s="221"/>
      <c r="E47" s="222"/>
      <c r="G47" s="59"/>
    </row>
    <row r="48" spans="1:7" ht="12" hidden="1" customHeight="1" x14ac:dyDescent="0.2">
      <c r="A48" s="18" t="s">
        <v>49</v>
      </c>
      <c r="B48" s="39" t="s">
        <v>115</v>
      </c>
      <c r="C48" s="18" t="s">
        <v>5</v>
      </c>
      <c r="D48" s="158">
        <v>0.75</v>
      </c>
      <c r="E48" s="159"/>
      <c r="G48" s="59"/>
    </row>
    <row r="49" spans="1:7" ht="24" hidden="1" customHeight="1" x14ac:dyDescent="0.2">
      <c r="A49" s="18" t="s">
        <v>51</v>
      </c>
      <c r="B49" s="39" t="s">
        <v>116</v>
      </c>
      <c r="C49" s="18" t="s">
        <v>5</v>
      </c>
      <c r="D49" s="158">
        <v>0.38</v>
      </c>
      <c r="E49" s="159"/>
      <c r="G49" s="59"/>
    </row>
    <row r="50" spans="1:7" ht="24.75" hidden="1" customHeight="1" x14ac:dyDescent="0.2">
      <c r="A50" s="18" t="s">
        <v>53</v>
      </c>
      <c r="B50" s="39" t="s">
        <v>117</v>
      </c>
      <c r="C50" s="18" t="s">
        <v>5</v>
      </c>
      <c r="D50" s="158">
        <v>4.6500000000000004</v>
      </c>
      <c r="E50" s="159"/>
      <c r="G50" s="59"/>
    </row>
    <row r="51" spans="1:7" ht="12" hidden="1" customHeight="1" x14ac:dyDescent="0.2">
      <c r="A51" s="21" t="s">
        <v>6</v>
      </c>
      <c r="B51" s="220" t="s">
        <v>118</v>
      </c>
      <c r="C51" s="221"/>
      <c r="D51" s="221"/>
      <c r="E51" s="222"/>
      <c r="G51" s="59"/>
    </row>
    <row r="52" spans="1:7" ht="25.5" hidden="1" customHeight="1" x14ac:dyDescent="0.2">
      <c r="A52" s="18" t="s">
        <v>8</v>
      </c>
      <c r="B52" s="39" t="s">
        <v>119</v>
      </c>
      <c r="C52" s="14" t="s">
        <v>148</v>
      </c>
      <c r="D52" s="158">
        <v>3.73</v>
      </c>
      <c r="E52" s="159"/>
      <c r="G52" s="59"/>
    </row>
    <row r="53" spans="1:7" ht="13.5" hidden="1" customHeight="1" x14ac:dyDescent="0.2">
      <c r="A53" s="223" t="s">
        <v>120</v>
      </c>
      <c r="B53" s="224"/>
      <c r="C53" s="224"/>
      <c r="D53" s="224"/>
      <c r="E53" s="225"/>
      <c r="G53" s="59"/>
    </row>
    <row r="54" spans="1:7" ht="12" hidden="1" customHeight="1" x14ac:dyDescent="0.2">
      <c r="A54" s="21"/>
      <c r="B54" s="220" t="s">
        <v>121</v>
      </c>
      <c r="C54" s="221"/>
      <c r="D54" s="221"/>
      <c r="E54" s="222"/>
      <c r="G54" s="59"/>
    </row>
    <row r="55" spans="1:7" ht="12" hidden="1" customHeight="1" x14ac:dyDescent="0.2">
      <c r="A55" s="21">
        <v>1</v>
      </c>
      <c r="B55" s="220" t="s">
        <v>122</v>
      </c>
      <c r="C55" s="221"/>
      <c r="D55" s="221"/>
      <c r="E55" s="222"/>
      <c r="G55" s="59"/>
    </row>
    <row r="56" spans="1:7" ht="12" hidden="1" customHeight="1" x14ac:dyDescent="0.2">
      <c r="A56" s="18" t="s">
        <v>17</v>
      </c>
      <c r="B56" s="19" t="s">
        <v>123</v>
      </c>
      <c r="C56" s="18" t="s">
        <v>126</v>
      </c>
      <c r="D56" s="158">
        <v>3.79</v>
      </c>
      <c r="E56" s="159"/>
      <c r="G56" s="59"/>
    </row>
    <row r="57" spans="1:7" ht="12" hidden="1" customHeight="1" x14ac:dyDescent="0.2">
      <c r="A57" s="18" t="s">
        <v>21</v>
      </c>
      <c r="B57" s="19" t="s">
        <v>124</v>
      </c>
      <c r="C57" s="18" t="s">
        <v>126</v>
      </c>
      <c r="D57" s="158">
        <v>4.28</v>
      </c>
      <c r="E57" s="159"/>
      <c r="G57" s="59"/>
    </row>
    <row r="58" spans="1:7" ht="12" hidden="1" customHeight="1" x14ac:dyDescent="0.2">
      <c r="A58" s="21" t="s">
        <v>6</v>
      </c>
      <c r="B58" s="220" t="s">
        <v>125</v>
      </c>
      <c r="C58" s="221"/>
      <c r="D58" s="221"/>
      <c r="E58" s="222"/>
      <c r="G58" s="59"/>
    </row>
    <row r="59" spans="1:7" ht="12" hidden="1" customHeight="1" x14ac:dyDescent="0.2">
      <c r="A59" s="18" t="s">
        <v>8</v>
      </c>
      <c r="B59" s="19" t="s">
        <v>123</v>
      </c>
      <c r="C59" s="18" t="s">
        <v>126</v>
      </c>
      <c r="D59" s="169">
        <v>4.62</v>
      </c>
      <c r="E59" s="170"/>
      <c r="G59" s="59"/>
    </row>
    <row r="60" spans="1:7" ht="12" hidden="1" customHeight="1" x14ac:dyDescent="0.2">
      <c r="A60" s="18" t="s">
        <v>11</v>
      </c>
      <c r="B60" s="19" t="s">
        <v>124</v>
      </c>
      <c r="C60" s="18" t="s">
        <v>126</v>
      </c>
      <c r="D60" s="158">
        <v>4.3600000000000003</v>
      </c>
      <c r="E60" s="159"/>
      <c r="G60" s="59"/>
    </row>
    <row r="61" spans="1:7" ht="13.5" hidden="1" customHeight="1" x14ac:dyDescent="0.2">
      <c r="A61" s="223" t="s">
        <v>68</v>
      </c>
      <c r="B61" s="224"/>
      <c r="C61" s="224"/>
      <c r="D61" s="224"/>
      <c r="E61" s="225"/>
      <c r="G61" s="59"/>
    </row>
    <row r="62" spans="1:7" ht="12" hidden="1" customHeight="1" x14ac:dyDescent="0.2">
      <c r="A62" s="15" t="s">
        <v>2</v>
      </c>
      <c r="B62" s="163" t="s">
        <v>42</v>
      </c>
      <c r="C62" s="164"/>
      <c r="D62" s="164"/>
      <c r="E62" s="165"/>
      <c r="G62" s="59"/>
    </row>
    <row r="63" spans="1:7" ht="12" hidden="1" customHeight="1" x14ac:dyDescent="0.2">
      <c r="A63" s="15" t="s">
        <v>17</v>
      </c>
      <c r="B63" s="163" t="s">
        <v>43</v>
      </c>
      <c r="C63" s="164"/>
      <c r="D63" s="164"/>
      <c r="E63" s="165"/>
      <c r="G63" s="59"/>
    </row>
    <row r="64" spans="1:7" ht="12" hidden="1" customHeight="1" x14ac:dyDescent="0.2">
      <c r="A64" s="14" t="s">
        <v>38</v>
      </c>
      <c r="B64" s="39" t="s">
        <v>44</v>
      </c>
      <c r="C64" s="14" t="s">
        <v>73</v>
      </c>
      <c r="D64" s="158">
        <v>1.59</v>
      </c>
      <c r="E64" s="159"/>
      <c r="G64" s="59"/>
    </row>
    <row r="65" spans="1:7" ht="12" hidden="1" customHeight="1" x14ac:dyDescent="0.2">
      <c r="A65" s="14" t="s">
        <v>39</v>
      </c>
      <c r="B65" s="39" t="s">
        <v>45</v>
      </c>
      <c r="C65" s="14" t="s">
        <v>73</v>
      </c>
      <c r="D65" s="169">
        <v>2.67</v>
      </c>
      <c r="E65" s="170"/>
      <c r="G65" s="59"/>
    </row>
    <row r="66" spans="1:7" ht="12" hidden="1" customHeight="1" x14ac:dyDescent="0.2">
      <c r="A66" s="14" t="s">
        <v>40</v>
      </c>
      <c r="B66" s="39" t="s">
        <v>46</v>
      </c>
      <c r="C66" s="14" t="s">
        <v>73</v>
      </c>
      <c r="D66" s="158">
        <v>1.59</v>
      </c>
      <c r="E66" s="159"/>
      <c r="G66" s="59"/>
    </row>
    <row r="67" spans="1:7" ht="12" hidden="1" customHeight="1" x14ac:dyDescent="0.2">
      <c r="A67" s="14" t="s">
        <v>41</v>
      </c>
      <c r="B67" s="39" t="s">
        <v>47</v>
      </c>
      <c r="C67" s="14" t="s">
        <v>73</v>
      </c>
      <c r="D67" s="158">
        <v>1.07</v>
      </c>
      <c r="E67" s="159"/>
      <c r="G67" s="59"/>
    </row>
    <row r="68" spans="1:7" ht="12" hidden="1" customHeight="1" x14ac:dyDescent="0.2">
      <c r="A68" s="15" t="s">
        <v>21</v>
      </c>
      <c r="B68" s="163" t="s">
        <v>48</v>
      </c>
      <c r="C68" s="164"/>
      <c r="D68" s="164"/>
      <c r="E68" s="165"/>
      <c r="G68" s="59"/>
    </row>
    <row r="69" spans="1:7" ht="12" hidden="1" customHeight="1" x14ac:dyDescent="0.2">
      <c r="A69" s="14" t="s">
        <v>49</v>
      </c>
      <c r="B69" s="39" t="s">
        <v>50</v>
      </c>
      <c r="C69" s="14" t="s">
        <v>73</v>
      </c>
      <c r="D69" s="158">
        <v>2.12</v>
      </c>
      <c r="E69" s="159"/>
      <c r="G69" s="59"/>
    </row>
    <row r="70" spans="1:7" ht="12" hidden="1" customHeight="1" x14ac:dyDescent="0.2">
      <c r="A70" s="14" t="s">
        <v>51</v>
      </c>
      <c r="B70" s="39" t="s">
        <v>52</v>
      </c>
      <c r="C70" s="14" t="s">
        <v>73</v>
      </c>
      <c r="D70" s="158">
        <v>1.07</v>
      </c>
      <c r="E70" s="159"/>
      <c r="G70" s="59"/>
    </row>
    <row r="71" spans="1:7" ht="12" hidden="1" customHeight="1" x14ac:dyDescent="0.2">
      <c r="A71" s="14" t="s">
        <v>53</v>
      </c>
      <c r="B71" s="39" t="s">
        <v>54</v>
      </c>
      <c r="C71" s="14" t="s">
        <v>73</v>
      </c>
      <c r="D71" s="158">
        <v>1.59</v>
      </c>
      <c r="E71" s="159"/>
      <c r="G71" s="59"/>
    </row>
    <row r="72" spans="1:7" ht="12" hidden="1" customHeight="1" x14ac:dyDescent="0.2">
      <c r="A72" s="14" t="s">
        <v>55</v>
      </c>
      <c r="B72" s="39" t="s">
        <v>56</v>
      </c>
      <c r="C72" s="14" t="s">
        <v>73</v>
      </c>
      <c r="D72" s="169">
        <v>2.67</v>
      </c>
      <c r="E72" s="170"/>
      <c r="G72" s="59"/>
    </row>
    <row r="73" spans="1:7" ht="12" hidden="1" customHeight="1" x14ac:dyDescent="0.2">
      <c r="A73" s="14" t="s">
        <v>57</v>
      </c>
      <c r="B73" s="39" t="s">
        <v>58</v>
      </c>
      <c r="C73" s="14" t="s">
        <v>73</v>
      </c>
      <c r="D73" s="158">
        <v>3.2</v>
      </c>
      <c r="E73" s="159"/>
      <c r="G73" s="59"/>
    </row>
    <row r="74" spans="1:7" ht="12" hidden="1" customHeight="1" x14ac:dyDescent="0.2">
      <c r="A74" s="14" t="s">
        <v>59</v>
      </c>
      <c r="B74" s="39" t="s">
        <v>60</v>
      </c>
      <c r="C74" s="14" t="s">
        <v>73</v>
      </c>
      <c r="D74" s="169">
        <v>2.67</v>
      </c>
      <c r="E74" s="170"/>
      <c r="G74" s="59"/>
    </row>
    <row r="75" spans="1:7" ht="12" hidden="1" customHeight="1" x14ac:dyDescent="0.2">
      <c r="A75" s="14" t="s">
        <v>61</v>
      </c>
      <c r="B75" s="39" t="s">
        <v>69</v>
      </c>
      <c r="C75" s="14" t="s">
        <v>73</v>
      </c>
      <c r="D75" s="169">
        <v>2.52</v>
      </c>
      <c r="E75" s="170"/>
      <c r="G75" s="59"/>
    </row>
    <row r="76" spans="1:7" ht="12" hidden="1" customHeight="1" x14ac:dyDescent="0.2">
      <c r="A76" s="14" t="s">
        <v>71</v>
      </c>
      <c r="B76" s="39" t="s">
        <v>70</v>
      </c>
      <c r="C76" s="14" t="s">
        <v>73</v>
      </c>
      <c r="D76" s="169">
        <v>2.52</v>
      </c>
      <c r="E76" s="170"/>
      <c r="G76" s="59"/>
    </row>
    <row r="77" spans="1:7" ht="36" hidden="1" customHeight="1" x14ac:dyDescent="0.2">
      <c r="A77" s="14" t="s">
        <v>72</v>
      </c>
      <c r="B77" s="39" t="s">
        <v>62</v>
      </c>
      <c r="C77" s="14" t="s">
        <v>73</v>
      </c>
      <c r="D77" s="158">
        <v>5.33</v>
      </c>
      <c r="E77" s="159"/>
      <c r="G77" s="59"/>
    </row>
    <row r="78" spans="1:7" ht="12" hidden="1" customHeight="1" x14ac:dyDescent="0.2">
      <c r="A78" s="15" t="s">
        <v>23</v>
      </c>
      <c r="B78" s="163" t="s">
        <v>63</v>
      </c>
      <c r="C78" s="164"/>
      <c r="D78" s="164"/>
      <c r="E78" s="165"/>
      <c r="G78" s="59"/>
    </row>
    <row r="79" spans="1:7" ht="12" hidden="1" customHeight="1" x14ac:dyDescent="0.2">
      <c r="A79" s="14" t="s">
        <v>64</v>
      </c>
      <c r="B79" s="39" t="s">
        <v>65</v>
      </c>
      <c r="C79" s="14" t="s">
        <v>73</v>
      </c>
      <c r="D79" s="158">
        <v>2.12</v>
      </c>
      <c r="E79" s="159"/>
      <c r="G79" s="59"/>
    </row>
    <row r="80" spans="1:7" ht="12" hidden="1" customHeight="1" x14ac:dyDescent="0.2">
      <c r="A80" s="14" t="s">
        <v>66</v>
      </c>
      <c r="B80" s="39" t="s">
        <v>67</v>
      </c>
      <c r="C80" s="14" t="s">
        <v>73</v>
      </c>
      <c r="D80" s="169">
        <v>2.67</v>
      </c>
      <c r="E80" s="170"/>
      <c r="G80" s="59"/>
    </row>
    <row r="81" spans="1:7" ht="15" customHeight="1" x14ac:dyDescent="0.2">
      <c r="A81" s="160" t="s">
        <v>127</v>
      </c>
      <c r="B81" s="161"/>
      <c r="C81" s="161"/>
      <c r="D81" s="161"/>
      <c r="E81" s="162"/>
      <c r="G81" s="59"/>
    </row>
    <row r="82" spans="1:7" s="136" customFormat="1" ht="15" customHeight="1" x14ac:dyDescent="0.2">
      <c r="A82" s="135" t="s">
        <v>2</v>
      </c>
      <c r="B82" s="297" t="s">
        <v>128</v>
      </c>
      <c r="C82" s="298"/>
      <c r="D82" s="298"/>
      <c r="E82" s="299"/>
      <c r="G82" s="137"/>
    </row>
    <row r="83" spans="1:7" s="136" customFormat="1" ht="15" customHeight="1" x14ac:dyDescent="0.2">
      <c r="A83" s="2" t="s">
        <v>17</v>
      </c>
      <c r="B83" s="138" t="s">
        <v>285</v>
      </c>
      <c r="C83" s="2" t="s">
        <v>136</v>
      </c>
      <c r="D83" s="294">
        <f>Прейск!D81</f>
        <v>1.51</v>
      </c>
      <c r="E83" s="296"/>
      <c r="G83" s="137"/>
    </row>
    <row r="84" spans="1:7" s="136" customFormat="1" ht="15" customHeight="1" x14ac:dyDescent="0.2">
      <c r="A84" s="2" t="s">
        <v>21</v>
      </c>
      <c r="B84" s="138" t="s">
        <v>147</v>
      </c>
      <c r="C84" s="2" t="s">
        <v>136</v>
      </c>
      <c r="D84" s="294">
        <f>Прейск!D82</f>
        <v>1.1200000000000001</v>
      </c>
      <c r="E84" s="296"/>
      <c r="G84" s="137"/>
    </row>
    <row r="85" spans="1:7" s="136" customFormat="1" ht="15" customHeight="1" x14ac:dyDescent="0.2">
      <c r="A85" s="2" t="s">
        <v>23</v>
      </c>
      <c r="B85" s="138" t="s">
        <v>146</v>
      </c>
      <c r="C85" s="2" t="s">
        <v>136</v>
      </c>
      <c r="D85" s="294">
        <f>Прейск!D83</f>
        <v>1.03</v>
      </c>
      <c r="E85" s="296"/>
      <c r="G85" s="137"/>
    </row>
    <row r="86" spans="1:7" s="136" customFormat="1" ht="15" customHeight="1" x14ac:dyDescent="0.2">
      <c r="A86" s="2" t="s">
        <v>25</v>
      </c>
      <c r="B86" s="138" t="s">
        <v>130</v>
      </c>
      <c r="C86" s="2" t="s">
        <v>136</v>
      </c>
      <c r="D86" s="294">
        <f>Прейск!D84</f>
        <v>1.1299999999999999</v>
      </c>
      <c r="E86" s="296"/>
      <c r="G86" s="137"/>
    </row>
    <row r="87" spans="1:7" s="136" customFormat="1" ht="15" customHeight="1" x14ac:dyDescent="0.2">
      <c r="A87" s="2" t="s">
        <v>27</v>
      </c>
      <c r="B87" s="138" t="s">
        <v>131</v>
      </c>
      <c r="C87" s="2" t="s">
        <v>136</v>
      </c>
      <c r="D87" s="294">
        <f>Прейск!D85</f>
        <v>1.33</v>
      </c>
      <c r="E87" s="296"/>
      <c r="G87" s="137"/>
    </row>
    <row r="88" spans="1:7" s="136" customFormat="1" ht="15" customHeight="1" x14ac:dyDescent="0.2">
      <c r="A88" s="2" t="s">
        <v>29</v>
      </c>
      <c r="B88" s="138" t="s">
        <v>132</v>
      </c>
      <c r="C88" s="2" t="s">
        <v>136</v>
      </c>
      <c r="D88" s="294">
        <f>Прейск!D86</f>
        <v>1.79</v>
      </c>
      <c r="E88" s="296"/>
      <c r="G88" s="137"/>
    </row>
    <row r="89" spans="1:7" s="136" customFormat="1" ht="15" customHeight="1" x14ac:dyDescent="0.2">
      <c r="A89" s="2" t="s">
        <v>31</v>
      </c>
      <c r="B89" s="138" t="s">
        <v>133</v>
      </c>
      <c r="C89" s="2" t="s">
        <v>136</v>
      </c>
      <c r="D89" s="294">
        <f>Прейск!D87</f>
        <v>1.75</v>
      </c>
      <c r="E89" s="296"/>
      <c r="G89" s="137"/>
    </row>
    <row r="90" spans="1:7" s="136" customFormat="1" ht="15" customHeight="1" x14ac:dyDescent="0.2">
      <c r="A90" s="2" t="s">
        <v>33</v>
      </c>
      <c r="B90" s="138" t="s">
        <v>134</v>
      </c>
      <c r="C90" s="2" t="s">
        <v>136</v>
      </c>
      <c r="D90" s="294">
        <f>Прейск!D88</f>
        <v>1.43</v>
      </c>
      <c r="E90" s="296"/>
      <c r="G90" s="137"/>
    </row>
    <row r="91" spans="1:7" s="136" customFormat="1" ht="27" customHeight="1" x14ac:dyDescent="0.2">
      <c r="A91" s="139">
        <v>1.9</v>
      </c>
      <c r="B91" s="138" t="s">
        <v>135</v>
      </c>
      <c r="C91" s="2" t="s">
        <v>137</v>
      </c>
      <c r="D91" s="294">
        <f>Прейск!D89</f>
        <v>1.54</v>
      </c>
      <c r="E91" s="296"/>
      <c r="G91" s="137"/>
    </row>
    <row r="92" spans="1:7" s="136" customFormat="1" ht="15" customHeight="1" x14ac:dyDescent="0.2">
      <c r="A92" s="140">
        <v>1.1000000000000001</v>
      </c>
      <c r="B92" s="138" t="s">
        <v>139</v>
      </c>
      <c r="C92" s="2" t="s">
        <v>137</v>
      </c>
      <c r="D92" s="294">
        <f>Прейск!D90</f>
        <v>0.39</v>
      </c>
      <c r="E92" s="296"/>
      <c r="G92" s="137"/>
    </row>
    <row r="93" spans="1:7" s="136" customFormat="1" ht="15" customHeight="1" x14ac:dyDescent="0.2">
      <c r="A93" s="135" t="s">
        <v>6</v>
      </c>
      <c r="B93" s="302" t="s">
        <v>140</v>
      </c>
      <c r="C93" s="303"/>
      <c r="D93" s="303"/>
      <c r="E93" s="304"/>
      <c r="G93" s="137"/>
    </row>
    <row r="94" spans="1:7" s="136" customFormat="1" ht="15" customHeight="1" x14ac:dyDescent="0.2">
      <c r="A94" s="2" t="s">
        <v>8</v>
      </c>
      <c r="B94" s="138" t="s">
        <v>151</v>
      </c>
      <c r="C94" s="2" t="s">
        <v>73</v>
      </c>
      <c r="D94" s="301">
        <f>Прейск!D92</f>
        <v>1.63</v>
      </c>
      <c r="E94" s="295"/>
      <c r="G94" s="137"/>
    </row>
    <row r="95" spans="1:7" s="136" customFormat="1" ht="15" customHeight="1" x14ac:dyDescent="0.2">
      <c r="A95" s="135">
        <v>3</v>
      </c>
      <c r="B95" s="302" t="s">
        <v>274</v>
      </c>
      <c r="C95" s="303"/>
      <c r="D95" s="303"/>
      <c r="E95" s="304"/>
      <c r="G95" s="137"/>
    </row>
    <row r="96" spans="1:7" s="136" customFormat="1" ht="15" customHeight="1" x14ac:dyDescent="0.2">
      <c r="A96" s="2" t="s">
        <v>164</v>
      </c>
      <c r="B96" s="138" t="s">
        <v>273</v>
      </c>
      <c r="C96" s="2" t="s">
        <v>73</v>
      </c>
      <c r="D96" s="294">
        <f>Прейск!D94</f>
        <v>5.9</v>
      </c>
      <c r="E96" s="296"/>
      <c r="G96" s="137"/>
    </row>
    <row r="97" spans="1:11" s="136" customFormat="1" ht="15" customHeight="1" x14ac:dyDescent="0.2">
      <c r="A97" s="2" t="s">
        <v>166</v>
      </c>
      <c r="B97" s="138" t="s">
        <v>275</v>
      </c>
      <c r="C97" s="2" t="s">
        <v>73</v>
      </c>
      <c r="D97" s="294">
        <f>Прейск!D95</f>
        <v>3.33</v>
      </c>
      <c r="E97" s="296"/>
      <c r="G97" s="137"/>
    </row>
    <row r="98" spans="1:11" ht="32.25" customHeight="1" x14ac:dyDescent="0.2">
      <c r="A98" s="160" t="s">
        <v>141</v>
      </c>
      <c r="B98" s="161"/>
      <c r="C98" s="161"/>
      <c r="D98" s="161"/>
      <c r="E98" s="162"/>
      <c r="G98" s="59"/>
    </row>
    <row r="99" spans="1:11" s="136" customFormat="1" ht="15" customHeight="1" x14ac:dyDescent="0.2">
      <c r="A99" s="2" t="s">
        <v>2</v>
      </c>
      <c r="B99" s="300" t="s">
        <v>143</v>
      </c>
      <c r="C99" s="300"/>
      <c r="D99" s="294">
        <f>D83+D84+D85+D86+D87+D88+D89+D91+D92+D94+D96+D97</f>
        <v>22.449999999999996</v>
      </c>
      <c r="E99" s="295"/>
      <c r="G99" s="137"/>
    </row>
    <row r="100" spans="1:11" s="136" customFormat="1" ht="15" customHeight="1" x14ac:dyDescent="0.2">
      <c r="A100" s="2" t="s">
        <v>6</v>
      </c>
      <c r="B100" s="300" t="s">
        <v>142</v>
      </c>
      <c r="C100" s="300"/>
      <c r="D100" s="294">
        <f>D83+D84+D85+D86+D87+D89+D91+D92+D94+D96+D97</f>
        <v>20.659999999999997</v>
      </c>
      <c r="E100" s="295"/>
      <c r="G100" s="137"/>
      <c r="I100" s="137">
        <f>D83+D84+D85+D86+D87+D88+D90+D92+D93+D95+D97+D98</f>
        <v>13.06</v>
      </c>
      <c r="J100" s="137"/>
      <c r="K100" s="137"/>
    </row>
    <row r="101" spans="1:11" ht="15" customHeight="1" x14ac:dyDescent="0.2">
      <c r="A101" s="160" t="s">
        <v>144</v>
      </c>
      <c r="B101" s="161"/>
      <c r="C101" s="161"/>
      <c r="D101" s="161"/>
      <c r="E101" s="162"/>
      <c r="G101" s="59"/>
      <c r="I101" s="59">
        <f>D83+D84+D85+D86+D87+D92+D90+D93+D95+D97+D98</f>
        <v>11.27</v>
      </c>
      <c r="J101" s="59"/>
    </row>
    <row r="102" spans="1:11" ht="15" customHeight="1" x14ac:dyDescent="0.2">
      <c r="A102" s="14" t="s">
        <v>2</v>
      </c>
      <c r="B102" s="166" t="s">
        <v>150</v>
      </c>
      <c r="C102" s="168"/>
      <c r="D102" s="216">
        <f>D83+D84+D85+D86+D87+D89+D91+D92+D94+D96+D97</f>
        <v>20.659999999999997</v>
      </c>
      <c r="E102" s="219"/>
      <c r="G102" s="59"/>
    </row>
    <row r="103" spans="1:11" ht="35.25" customHeight="1" x14ac:dyDescent="0.2">
      <c r="A103" s="160" t="s">
        <v>145</v>
      </c>
      <c r="B103" s="161"/>
      <c r="C103" s="161"/>
      <c r="D103" s="161"/>
      <c r="E103" s="162"/>
      <c r="G103" s="59"/>
    </row>
    <row r="104" spans="1:11" s="136" customFormat="1" ht="15" customHeight="1" x14ac:dyDescent="0.2">
      <c r="A104" s="2" t="s">
        <v>2</v>
      </c>
      <c r="B104" s="300" t="s">
        <v>143</v>
      </c>
      <c r="C104" s="300"/>
      <c r="D104" s="294">
        <f>D83+D84+D85+D86+D87+D88+D89+D91+D92+D94+D96+D97</f>
        <v>22.449999999999996</v>
      </c>
      <c r="E104" s="296"/>
      <c r="G104" s="137"/>
    </row>
    <row r="105" spans="1:11" s="136" customFormat="1" ht="15" customHeight="1" x14ac:dyDescent="0.2">
      <c r="A105" s="2" t="s">
        <v>6</v>
      </c>
      <c r="B105" s="300" t="s">
        <v>142</v>
      </c>
      <c r="C105" s="300"/>
      <c r="D105" s="294">
        <f>D83+D84+D85+D86+D87+D89+D91+D92+D94+D96+D97</f>
        <v>20.659999999999997</v>
      </c>
      <c r="E105" s="296"/>
      <c r="G105" s="137"/>
    </row>
    <row r="106" spans="1:11" ht="12" customHeight="1" x14ac:dyDescent="0.2">
      <c r="A106" s="6"/>
      <c r="B106" s="7"/>
      <c r="C106" s="6"/>
      <c r="D106" s="8"/>
      <c r="E106" s="35"/>
    </row>
    <row r="107" spans="1:11" s="1" customFormat="1" ht="24.75" customHeight="1" x14ac:dyDescent="0.2">
      <c r="A107" s="157" t="s">
        <v>74</v>
      </c>
      <c r="B107" s="157"/>
      <c r="C107" s="157"/>
      <c r="D107" s="157"/>
      <c r="E107" s="157"/>
    </row>
    <row r="108" spans="1:11" s="1" customFormat="1" ht="12" customHeight="1" x14ac:dyDescent="0.2">
      <c r="A108" s="132"/>
      <c r="B108" s="132"/>
      <c r="C108" s="132"/>
      <c r="D108" s="132"/>
      <c r="E108" s="132"/>
    </row>
    <row r="109" spans="1:11" ht="12" customHeight="1" x14ac:dyDescent="0.2">
      <c r="A109" s="42"/>
      <c r="B109" s="49"/>
      <c r="C109" s="42"/>
    </row>
    <row r="110" spans="1:11" ht="12" customHeight="1" x14ac:dyDescent="0.2">
      <c r="A110" s="56" t="s">
        <v>98</v>
      </c>
      <c r="B110" s="49"/>
      <c r="C110" s="42"/>
      <c r="D110" s="293" t="s">
        <v>284</v>
      </c>
      <c r="E110" s="293"/>
    </row>
    <row r="111" spans="1:11" ht="12" customHeight="1" x14ac:dyDescent="0.2">
      <c r="A111" s="56"/>
      <c r="B111" s="49"/>
      <c r="C111" s="42"/>
      <c r="D111" s="133"/>
      <c r="E111" s="133"/>
    </row>
    <row r="112" spans="1:11" ht="12" customHeight="1" x14ac:dyDescent="0.2">
      <c r="A112" s="56"/>
      <c r="B112" s="49"/>
      <c r="C112" s="42"/>
    </row>
    <row r="113" spans="1:5" ht="12" customHeight="1" x14ac:dyDescent="0.2">
      <c r="A113" s="56" t="s">
        <v>281</v>
      </c>
      <c r="B113" s="56"/>
      <c r="C113" s="46"/>
      <c r="D113" s="156" t="s">
        <v>282</v>
      </c>
      <c r="E113" s="156"/>
    </row>
    <row r="114" spans="1:5" ht="12" customHeight="1" x14ac:dyDescent="0.2">
      <c r="A114" s="56"/>
      <c r="B114" s="56"/>
      <c r="C114" s="46"/>
      <c r="D114" s="131"/>
      <c r="E114" s="131"/>
    </row>
    <row r="115" spans="1:5" ht="12" customHeight="1" x14ac:dyDescent="0.2">
      <c r="A115" s="56"/>
      <c r="B115" s="56"/>
      <c r="C115" s="46"/>
      <c r="D115" s="156"/>
      <c r="E115" s="156"/>
    </row>
    <row r="116" spans="1:5" ht="12" customHeight="1" x14ac:dyDescent="0.2">
      <c r="A116" s="56" t="s">
        <v>97</v>
      </c>
      <c r="B116" s="56"/>
      <c r="C116" s="46"/>
      <c r="D116" s="156" t="s">
        <v>278</v>
      </c>
      <c r="E116" s="156"/>
    </row>
    <row r="117" spans="1:5" x14ac:dyDescent="0.2">
      <c r="A117" s="42"/>
      <c r="B117" s="49"/>
      <c r="C117" s="42"/>
    </row>
    <row r="118" spans="1:5" x14ac:dyDescent="0.2">
      <c r="A118" s="42"/>
      <c r="B118" s="49"/>
      <c r="C118" s="42"/>
    </row>
    <row r="119" spans="1:5" x14ac:dyDescent="0.2">
      <c r="A119" s="42"/>
      <c r="B119" s="49"/>
      <c r="C119" s="42"/>
    </row>
    <row r="120" spans="1:5" x14ac:dyDescent="0.2">
      <c r="A120" s="42"/>
      <c r="B120" s="49"/>
      <c r="C120" s="42"/>
    </row>
    <row r="121" spans="1:5" x14ac:dyDescent="0.2">
      <c r="A121" s="42"/>
      <c r="B121" s="49"/>
      <c r="C121" s="42"/>
    </row>
    <row r="122" spans="1:5" x14ac:dyDescent="0.2">
      <c r="A122" s="42"/>
      <c r="B122" s="49"/>
      <c r="C122" s="42"/>
    </row>
    <row r="123" spans="1:5" x14ac:dyDescent="0.2">
      <c r="A123" s="42"/>
      <c r="B123" s="49"/>
      <c r="C123" s="42"/>
    </row>
    <row r="124" spans="1:5" x14ac:dyDescent="0.2">
      <c r="A124" s="42"/>
      <c r="B124" s="49"/>
      <c r="C124" s="42"/>
    </row>
    <row r="125" spans="1:5" x14ac:dyDescent="0.2">
      <c r="A125" s="42"/>
      <c r="B125" s="49"/>
      <c r="C125" s="42"/>
    </row>
    <row r="126" spans="1:5" x14ac:dyDescent="0.2">
      <c r="A126" s="42"/>
      <c r="B126" s="49"/>
      <c r="C126" s="42"/>
      <c r="D126" s="47"/>
      <c r="E126" s="47"/>
    </row>
    <row r="127" spans="1:5" x14ac:dyDescent="0.2">
      <c r="A127" s="42"/>
      <c r="B127" s="49"/>
      <c r="C127" s="42"/>
      <c r="D127" s="47"/>
      <c r="E127" s="47"/>
    </row>
    <row r="128" spans="1:5" x14ac:dyDescent="0.2">
      <c r="A128" s="42"/>
      <c r="B128" s="49"/>
      <c r="C128" s="42"/>
      <c r="D128" s="47"/>
      <c r="E128" s="47"/>
    </row>
  </sheetData>
  <mergeCells count="108">
    <mergeCell ref="A11:E11"/>
    <mergeCell ref="C7:E7"/>
    <mergeCell ref="A9:E9"/>
    <mergeCell ref="D18:E18"/>
    <mergeCell ref="A10:E10"/>
    <mergeCell ref="A14:E14"/>
    <mergeCell ref="A16:A17"/>
    <mergeCell ref="B16:B17"/>
    <mergeCell ref="C16:C17"/>
    <mergeCell ref="D44:E44"/>
    <mergeCell ref="D33:E33"/>
    <mergeCell ref="B22:E22"/>
    <mergeCell ref="D26:E26"/>
    <mergeCell ref="D43:E43"/>
    <mergeCell ref="B40:E40"/>
    <mergeCell ref="A27:E27"/>
    <mergeCell ref="D16:E16"/>
    <mergeCell ref="A19:E19"/>
    <mergeCell ref="D24:E24"/>
    <mergeCell ref="D23:E23"/>
    <mergeCell ref="D29:E29"/>
    <mergeCell ref="B28:E28"/>
    <mergeCell ref="D25:E25"/>
    <mergeCell ref="D21:E21"/>
    <mergeCell ref="B20:E20"/>
    <mergeCell ref="D17:E17"/>
    <mergeCell ref="D42:E42"/>
    <mergeCell ref="B95:E95"/>
    <mergeCell ref="B47:E47"/>
    <mergeCell ref="D48:E48"/>
    <mergeCell ref="D52:E52"/>
    <mergeCell ref="D71:E71"/>
    <mergeCell ref="D74:E74"/>
    <mergeCell ref="D30:E30"/>
    <mergeCell ref="B39:E39"/>
    <mergeCell ref="D37:E37"/>
    <mergeCell ref="D72:E72"/>
    <mergeCell ref="D70:E70"/>
    <mergeCell ref="B68:E68"/>
    <mergeCell ref="D69:E69"/>
    <mergeCell ref="D46:E46"/>
    <mergeCell ref="A38:E38"/>
    <mergeCell ref="D35:E35"/>
    <mergeCell ref="D41:E41"/>
    <mergeCell ref="B51:E51"/>
    <mergeCell ref="D45:E45"/>
    <mergeCell ref="D60:E60"/>
    <mergeCell ref="D36:E36"/>
    <mergeCell ref="D32:E32"/>
    <mergeCell ref="D31:E31"/>
    <mergeCell ref="D34:E34"/>
    <mergeCell ref="D57:E57"/>
    <mergeCell ref="D56:E56"/>
    <mergeCell ref="D89:E89"/>
    <mergeCell ref="B58:E58"/>
    <mergeCell ref="B55:E55"/>
    <mergeCell ref="B54:E54"/>
    <mergeCell ref="D64:E64"/>
    <mergeCell ref="D65:E65"/>
    <mergeCell ref="D76:E76"/>
    <mergeCell ref="D49:E49"/>
    <mergeCell ref="D50:E50"/>
    <mergeCell ref="D66:E66"/>
    <mergeCell ref="D73:E73"/>
    <mergeCell ref="D59:E59"/>
    <mergeCell ref="A61:E61"/>
    <mergeCell ref="B62:E62"/>
    <mergeCell ref="B104:C104"/>
    <mergeCell ref="D92:E92"/>
    <mergeCell ref="D90:E90"/>
    <mergeCell ref="D91:E91"/>
    <mergeCell ref="D96:E96"/>
    <mergeCell ref="B99:C99"/>
    <mergeCell ref="D97:E97"/>
    <mergeCell ref="A98:E98"/>
    <mergeCell ref="D102:E102"/>
    <mergeCell ref="B93:E93"/>
    <mergeCell ref="D79:E79"/>
    <mergeCell ref="D67:E67"/>
    <mergeCell ref="B63:E63"/>
    <mergeCell ref="D75:E75"/>
    <mergeCell ref="D77:E77"/>
    <mergeCell ref="B78:E78"/>
    <mergeCell ref="A53:E53"/>
    <mergeCell ref="D116:E116"/>
    <mergeCell ref="A107:E107"/>
    <mergeCell ref="D115:E115"/>
    <mergeCell ref="D113:E113"/>
    <mergeCell ref="D110:E110"/>
    <mergeCell ref="D99:E99"/>
    <mergeCell ref="D80:E80"/>
    <mergeCell ref="D88:E88"/>
    <mergeCell ref="D83:E83"/>
    <mergeCell ref="D84:E84"/>
    <mergeCell ref="D87:E87"/>
    <mergeCell ref="A81:E81"/>
    <mergeCell ref="B82:E82"/>
    <mergeCell ref="D86:E86"/>
    <mergeCell ref="D85:E85"/>
    <mergeCell ref="D105:E105"/>
    <mergeCell ref="B105:C105"/>
    <mergeCell ref="D100:E100"/>
    <mergeCell ref="B100:C100"/>
    <mergeCell ref="D104:E104"/>
    <mergeCell ref="B102:C102"/>
    <mergeCell ref="A103:E103"/>
    <mergeCell ref="A101:E101"/>
    <mergeCell ref="D94:E94"/>
  </mergeCells>
  <phoneticPr fontId="0" type="noConversion"/>
  <pageMargins left="0.78740157480314965" right="0.19685039370078741" top="0.59055118110236227" bottom="0.39370078740157483" header="0.31496062992125984" footer="0.31496062992125984"/>
  <pageSetup paperSize="9" orientation="portrait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8A587-5844-4620-8A15-D36C9EF9AEF0}">
  <dimension ref="A1:G35"/>
  <sheetViews>
    <sheetView tabSelected="1" view="pageBreakPreview" topLeftCell="A2" zoomScale="115" workbookViewId="0">
      <selection activeCell="A9" sqref="A9:XFD9"/>
    </sheetView>
  </sheetViews>
  <sheetFormatPr defaultRowHeight="15" x14ac:dyDescent="0.2"/>
  <cols>
    <col min="1" max="1" width="8.85546875" style="127" customWidth="1"/>
    <col min="2" max="2" width="58.5703125" style="128" customWidth="1"/>
    <col min="3" max="3" width="11.28515625" style="127" customWidth="1"/>
    <col min="4" max="4" width="7.42578125" style="67" customWidth="1"/>
    <col min="5" max="5" width="8.85546875" style="35" customWidth="1"/>
  </cols>
  <sheetData>
    <row r="1" spans="1:7" ht="18" customHeight="1" x14ac:dyDescent="0.2">
      <c r="A1" s="228" t="s">
        <v>283</v>
      </c>
      <c r="B1" s="228"/>
      <c r="C1" s="228"/>
      <c r="D1" s="228"/>
      <c r="E1" s="228"/>
    </row>
    <row r="2" spans="1:7" ht="15.75" customHeight="1" x14ac:dyDescent="0.2">
      <c r="A2" s="228" t="s">
        <v>78</v>
      </c>
      <c r="B2" s="228"/>
      <c r="C2" s="228"/>
      <c r="D2" s="228"/>
      <c r="E2" s="228"/>
    </row>
    <row r="3" spans="1:7" ht="15.75" customHeight="1" x14ac:dyDescent="0.2">
      <c r="A3" s="228" t="s">
        <v>79</v>
      </c>
      <c r="B3" s="228"/>
      <c r="C3" s="228"/>
      <c r="D3" s="228"/>
      <c r="E3" s="228"/>
    </row>
    <row r="4" spans="1:7" ht="15.75" customHeight="1" x14ac:dyDescent="0.2">
      <c r="A4" s="149"/>
      <c r="B4" s="149"/>
      <c r="C4" s="149"/>
      <c r="D4" s="149"/>
      <c r="E4" s="149"/>
    </row>
    <row r="5" spans="1:7" ht="15.75" customHeight="1" x14ac:dyDescent="0.2">
      <c r="A5" s="305" t="s">
        <v>405</v>
      </c>
      <c r="B5" s="305"/>
      <c r="C5" s="305"/>
      <c r="D5" s="305"/>
      <c r="E5" s="305"/>
    </row>
    <row r="6" spans="1:7" ht="13.5" customHeight="1" x14ac:dyDescent="0.2">
      <c r="A6" s="73"/>
      <c r="B6" s="74"/>
      <c r="C6" s="75"/>
    </row>
    <row r="7" spans="1:7" s="136" customFormat="1" ht="13.5" customHeight="1" x14ac:dyDescent="0.2">
      <c r="A7" s="306" t="s">
        <v>0</v>
      </c>
      <c r="B7" s="306" t="s">
        <v>16</v>
      </c>
      <c r="C7" s="307" t="s">
        <v>1</v>
      </c>
      <c r="D7" s="307" t="s">
        <v>262</v>
      </c>
      <c r="E7" s="308"/>
    </row>
    <row r="8" spans="1:7" s="136" customFormat="1" ht="30" customHeight="1" x14ac:dyDescent="0.2">
      <c r="A8" s="309"/>
      <c r="B8" s="309"/>
      <c r="C8" s="310"/>
      <c r="D8" s="310" t="s">
        <v>263</v>
      </c>
      <c r="E8" s="311"/>
    </row>
    <row r="9" spans="1:7" s="5" customFormat="1" ht="12.75" customHeight="1" x14ac:dyDescent="0.2">
      <c r="A9" s="312">
        <v>1</v>
      </c>
      <c r="B9" s="312">
        <v>2</v>
      </c>
      <c r="C9" s="312">
        <v>3</v>
      </c>
      <c r="D9" s="313">
        <v>4</v>
      </c>
      <c r="E9" s="313"/>
    </row>
    <row r="10" spans="1:7" ht="13.5" customHeight="1" x14ac:dyDescent="0.2">
      <c r="A10" s="238" t="s">
        <v>37</v>
      </c>
      <c r="B10" s="239"/>
      <c r="C10" s="239"/>
      <c r="D10" s="239"/>
      <c r="E10" s="240"/>
      <c r="G10" s="59"/>
    </row>
    <row r="11" spans="1:7" ht="12" customHeight="1" x14ac:dyDescent="0.2">
      <c r="A11" s="314" t="s">
        <v>18</v>
      </c>
      <c r="B11" s="315" t="s">
        <v>19</v>
      </c>
      <c r="C11" s="316"/>
      <c r="D11" s="316"/>
      <c r="E11" s="317"/>
      <c r="G11" s="59"/>
    </row>
    <row r="12" spans="1:7" ht="21" customHeight="1" x14ac:dyDescent="0.2">
      <c r="A12" s="312" t="s">
        <v>17</v>
      </c>
      <c r="B12" s="318" t="s">
        <v>20</v>
      </c>
      <c r="C12" s="119" t="s">
        <v>5</v>
      </c>
      <c r="D12" s="319">
        <v>1.0900000000000001</v>
      </c>
      <c r="E12" s="320"/>
      <c r="G12" s="59">
        <f t="shared" ref="G12:G20" si="0">D12*1.06</f>
        <v>1.1554000000000002</v>
      </c>
    </row>
    <row r="13" spans="1:7" ht="57.75" customHeight="1" x14ac:dyDescent="0.2">
      <c r="A13" s="312" t="s">
        <v>21</v>
      </c>
      <c r="B13" s="318" t="s">
        <v>22</v>
      </c>
      <c r="C13" s="119" t="s">
        <v>5</v>
      </c>
      <c r="D13" s="319">
        <v>1.52</v>
      </c>
      <c r="E13" s="320"/>
      <c r="G13" s="59">
        <f t="shared" si="0"/>
        <v>1.6112000000000002</v>
      </c>
    </row>
    <row r="14" spans="1:7" ht="23.25" customHeight="1" x14ac:dyDescent="0.2">
      <c r="A14" s="312" t="s">
        <v>23</v>
      </c>
      <c r="B14" s="318" t="s">
        <v>24</v>
      </c>
      <c r="C14" s="119" t="s">
        <v>5</v>
      </c>
      <c r="D14" s="319">
        <v>1.69</v>
      </c>
      <c r="E14" s="320"/>
      <c r="G14" s="59">
        <f t="shared" si="0"/>
        <v>1.7914000000000001</v>
      </c>
    </row>
    <row r="15" spans="1:7" ht="39" customHeight="1" x14ac:dyDescent="0.2">
      <c r="A15" s="312" t="s">
        <v>25</v>
      </c>
      <c r="B15" s="318" t="s">
        <v>26</v>
      </c>
      <c r="C15" s="119" t="s">
        <v>5</v>
      </c>
      <c r="D15" s="319">
        <v>1.0900000000000001</v>
      </c>
      <c r="E15" s="320"/>
      <c r="G15" s="59">
        <f t="shared" si="0"/>
        <v>1.1554000000000002</v>
      </c>
    </row>
    <row r="16" spans="1:7" ht="17.25" customHeight="1" x14ac:dyDescent="0.2">
      <c r="A16" s="312" t="s">
        <v>27</v>
      </c>
      <c r="B16" s="318" t="s">
        <v>28</v>
      </c>
      <c r="C16" s="119" t="s">
        <v>5</v>
      </c>
      <c r="D16" s="319">
        <v>1.0900000000000001</v>
      </c>
      <c r="E16" s="320"/>
      <c r="G16" s="59">
        <f t="shared" si="0"/>
        <v>1.1554000000000002</v>
      </c>
    </row>
    <row r="17" spans="1:7" ht="68.25" customHeight="1" x14ac:dyDescent="0.2">
      <c r="A17" s="312" t="s">
        <v>29</v>
      </c>
      <c r="B17" s="318" t="s">
        <v>30</v>
      </c>
      <c r="C17" s="119" t="s">
        <v>5</v>
      </c>
      <c r="D17" s="319">
        <v>2.78</v>
      </c>
      <c r="E17" s="320"/>
      <c r="G17" s="59">
        <f t="shared" si="0"/>
        <v>2.9468000000000001</v>
      </c>
    </row>
    <row r="18" spans="1:7" ht="39.75" customHeight="1" x14ac:dyDescent="0.2">
      <c r="A18" s="312" t="s">
        <v>31</v>
      </c>
      <c r="B18" s="318" t="s">
        <v>32</v>
      </c>
      <c r="C18" s="119" t="s">
        <v>5</v>
      </c>
      <c r="D18" s="319">
        <v>1.0900000000000001</v>
      </c>
      <c r="E18" s="320"/>
      <c r="G18" s="59">
        <f t="shared" si="0"/>
        <v>1.1554000000000002</v>
      </c>
    </row>
    <row r="19" spans="1:7" ht="45.75" customHeight="1" x14ac:dyDescent="0.2">
      <c r="A19" s="312" t="s">
        <v>33</v>
      </c>
      <c r="B19" s="318" t="s">
        <v>34</v>
      </c>
      <c r="C19" s="119" t="s">
        <v>5</v>
      </c>
      <c r="D19" s="319">
        <v>2.2400000000000002</v>
      </c>
      <c r="E19" s="320"/>
      <c r="G19" s="59">
        <f t="shared" si="0"/>
        <v>2.3744000000000005</v>
      </c>
    </row>
    <row r="20" spans="1:7" ht="40.5" customHeight="1" x14ac:dyDescent="0.2">
      <c r="A20" s="312" t="s">
        <v>35</v>
      </c>
      <c r="B20" s="318" t="s">
        <v>36</v>
      </c>
      <c r="C20" s="119" t="s">
        <v>5</v>
      </c>
      <c r="D20" s="319">
        <v>1.0900000000000001</v>
      </c>
      <c r="E20" s="320"/>
      <c r="G20" s="59">
        <f t="shared" si="0"/>
        <v>1.1554000000000002</v>
      </c>
    </row>
    <row r="21" spans="1:7" ht="12" customHeight="1" x14ac:dyDescent="0.2">
      <c r="A21" s="123"/>
      <c r="B21" s="124"/>
      <c r="C21" s="123"/>
      <c r="D21" s="68"/>
      <c r="G21" s="59"/>
    </row>
    <row r="22" spans="1:7" s="1" customFormat="1" ht="24.75" customHeight="1" x14ac:dyDescent="0.2">
      <c r="A22" s="157" t="s">
        <v>74</v>
      </c>
      <c r="B22" s="157"/>
      <c r="C22" s="157"/>
      <c r="D22" s="157"/>
      <c r="E22" s="157"/>
    </row>
    <row r="23" spans="1:7" ht="17.25" customHeight="1" x14ac:dyDescent="0.2">
      <c r="A23" s="71"/>
      <c r="B23" s="72"/>
      <c r="C23" s="71"/>
    </row>
    <row r="24" spans="1:7" x14ac:dyDescent="0.2">
      <c r="A24" s="71"/>
      <c r="B24" s="72"/>
      <c r="C24" s="71"/>
    </row>
    <row r="25" spans="1:7" x14ac:dyDescent="0.2">
      <c r="A25" s="71"/>
      <c r="B25" s="72"/>
      <c r="C25" s="71"/>
    </row>
    <row r="26" spans="1:7" x14ac:dyDescent="0.2">
      <c r="A26" s="71"/>
      <c r="B26" s="72"/>
      <c r="C26" s="71"/>
    </row>
    <row r="27" spans="1:7" x14ac:dyDescent="0.2">
      <c r="A27" s="71"/>
      <c r="B27" s="72"/>
      <c r="C27" s="71"/>
    </row>
    <row r="28" spans="1:7" x14ac:dyDescent="0.2">
      <c r="A28" s="71"/>
      <c r="B28" s="72"/>
      <c r="C28" s="71"/>
    </row>
    <row r="29" spans="1:7" x14ac:dyDescent="0.2">
      <c r="A29" s="71"/>
      <c r="B29" s="72"/>
      <c r="C29" s="71"/>
    </row>
    <row r="30" spans="1:7" x14ac:dyDescent="0.2">
      <c r="A30" s="71"/>
      <c r="B30" s="72"/>
      <c r="C30" s="71"/>
    </row>
    <row r="31" spans="1:7" x14ac:dyDescent="0.2">
      <c r="A31" s="71"/>
      <c r="B31" s="72"/>
      <c r="C31" s="71"/>
    </row>
    <row r="32" spans="1:7" x14ac:dyDescent="0.2">
      <c r="A32" s="71"/>
      <c r="B32" s="72"/>
      <c r="C32" s="71"/>
    </row>
    <row r="33" spans="1:5" x14ac:dyDescent="0.2">
      <c r="A33" s="71"/>
      <c r="B33" s="72"/>
      <c r="C33" s="71"/>
      <c r="D33" s="69"/>
      <c r="E33" s="69"/>
    </row>
    <row r="34" spans="1:5" x14ac:dyDescent="0.2">
      <c r="A34" s="71"/>
      <c r="B34" s="72"/>
      <c r="C34" s="71"/>
      <c r="D34" s="69"/>
      <c r="E34" s="69"/>
    </row>
    <row r="35" spans="1:5" x14ac:dyDescent="0.2">
      <c r="A35" s="71"/>
      <c r="B35" s="72"/>
      <c r="C35" s="71"/>
      <c r="D35" s="69"/>
      <c r="E35" s="69"/>
    </row>
  </sheetData>
  <mergeCells count="22">
    <mergeCell ref="A5:E5"/>
    <mergeCell ref="A22:E22"/>
    <mergeCell ref="D19:E19"/>
    <mergeCell ref="D20:E20"/>
    <mergeCell ref="D13:E13"/>
    <mergeCell ref="D14:E14"/>
    <mergeCell ref="D15:E15"/>
    <mergeCell ref="D16:E16"/>
    <mergeCell ref="D17:E17"/>
    <mergeCell ref="D18:E18"/>
    <mergeCell ref="A10:E10"/>
    <mergeCell ref="B11:E11"/>
    <mergeCell ref="D12:E12"/>
    <mergeCell ref="D9:E9"/>
    <mergeCell ref="A1:E1"/>
    <mergeCell ref="A2:E2"/>
    <mergeCell ref="A3:E3"/>
    <mergeCell ref="A7:A8"/>
    <mergeCell ref="B7:B8"/>
    <mergeCell ref="C7:C8"/>
    <mergeCell ref="D7:E7"/>
    <mergeCell ref="D8:E8"/>
  </mergeCells>
  <pageMargins left="0.78740157480314965" right="0.19685039370078741" top="0.59055118110236227" bottom="0.39370078740157483" header="0.31496062992125984" footer="0.31496062992125984"/>
  <pageSetup paperSize="9" scale="9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тариф</vt:lpstr>
      <vt:lpstr>Прейск</vt:lpstr>
      <vt:lpstr>Прейск (2)</vt:lpstr>
      <vt:lpstr>Прейск (3)</vt:lpstr>
      <vt:lpstr>Прейск!Область_печати</vt:lpstr>
      <vt:lpstr>'Прейск (2)'!Область_печати</vt:lpstr>
      <vt:lpstr>'Прейск (3)'!Область_печати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2025-04-01T05:56:32Z</cp:lastPrinted>
  <dcterms:created xsi:type="dcterms:W3CDTF">2013-11-01T09:34:05Z</dcterms:created>
  <dcterms:modified xsi:type="dcterms:W3CDTF">2025-04-01T05:56:47Z</dcterms:modified>
</cp:coreProperties>
</file>